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4400" yWindow="-15" windowWidth="14445" windowHeight="14415" activeTab="11"/>
  </bookViews>
  <sheets>
    <sheet name="READ ME" sheetId="7" r:id="rId1"/>
    <sheet name="City of New Buffalo" sheetId="3" r:id="rId2"/>
    <sheet name="New Buffalo" sheetId="6" r:id="rId3"/>
    <sheet name="Three Oaks" sheetId="14" r:id="rId4"/>
    <sheet name="Galien" sheetId="16" r:id="rId5"/>
    <sheet name="Bertrand" sheetId="1" r:id="rId6"/>
    <sheet name="Buchanan" sheetId="15" r:id="rId7"/>
    <sheet name="Weesaw" sheetId="9" r:id="rId8"/>
    <sheet name="Chikaming" sheetId="13" r:id="rId9"/>
    <sheet name="Lake" sheetId="19" r:id="rId10"/>
    <sheet name="Baroda" sheetId="18" r:id="rId11"/>
    <sheet name="Oronoko" sheetId="10" r:id="rId12"/>
  </sheets>
  <calcPr calcId="125725"/>
</workbook>
</file>

<file path=xl/calcChain.xml><?xml version="1.0" encoding="utf-8"?>
<calcChain xmlns="http://schemas.openxmlformats.org/spreadsheetml/2006/main">
  <c r="H60" i="10"/>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8"/>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9"/>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3"/>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9"/>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5"/>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6"/>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14"/>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60" i="6"/>
  <c r="H59"/>
  <c r="H58"/>
  <c r="H57"/>
  <c r="H56"/>
  <c r="H55"/>
  <c r="H54"/>
  <c r="H53"/>
  <c r="H52"/>
  <c r="H51"/>
  <c r="H50"/>
  <c r="H49"/>
  <c r="H48"/>
  <c r="H47"/>
  <c r="H46"/>
  <c r="H45"/>
  <c r="H44"/>
  <c r="H43"/>
  <c r="H42"/>
  <c r="H41"/>
  <c r="H40"/>
  <c r="H39"/>
  <c r="H38"/>
  <c r="H37"/>
  <c r="H36"/>
  <c r="H35"/>
  <c r="H34"/>
  <c r="H33"/>
  <c r="H32"/>
  <c r="H31"/>
  <c r="H30"/>
  <c r="H29"/>
  <c r="H24"/>
  <c r="H23"/>
  <c r="H22"/>
  <c r="H21"/>
  <c r="H20"/>
  <c r="H19"/>
  <c r="H18"/>
  <c r="H17"/>
  <c r="H12"/>
  <c r="H11"/>
  <c r="H10"/>
  <c r="H9"/>
  <c r="H22" i="3"/>
  <c r="H23"/>
  <c r="H24"/>
  <c r="H21"/>
  <c r="H10"/>
  <c r="H11"/>
  <c r="H12"/>
  <c r="H9"/>
  <c r="C46" i="16" l="1"/>
  <c r="C46" i="19"/>
  <c r="C46" i="13"/>
  <c r="C46" i="9"/>
  <c r="C46" i="15"/>
  <c r="C46" i="1"/>
  <c r="H62" i="14"/>
  <c r="H20" i="3"/>
  <c r="H18"/>
  <c r="H19"/>
  <c r="H17"/>
  <c r="H60"/>
  <c r="H58"/>
  <c r="H59"/>
  <c r="H57"/>
  <c r="H56"/>
  <c r="H54"/>
  <c r="H55"/>
  <c r="H53"/>
  <c r="H52"/>
  <c r="H50"/>
  <c r="H51"/>
  <c r="H49"/>
  <c r="H48"/>
  <c r="H46"/>
  <c r="H47"/>
  <c r="H45"/>
  <c r="H44"/>
  <c r="H42"/>
  <c r="H43"/>
  <c r="H41"/>
  <c r="H40"/>
  <c r="H38"/>
  <c r="H39"/>
  <c r="H37"/>
  <c r="H36"/>
  <c r="H34"/>
  <c r="H35"/>
  <c r="H33"/>
  <c r="H30"/>
  <c r="H31"/>
  <c r="H32"/>
  <c r="H29"/>
  <c r="H62" i="15" l="1"/>
  <c r="H62" i="16"/>
  <c r="H62" i="19"/>
  <c r="H62" i="13"/>
  <c r="H62" i="9"/>
  <c r="H62" i="1"/>
  <c r="H62" i="6"/>
  <c r="H62" i="18"/>
  <c r="C46"/>
  <c r="C46" i="14" l="1"/>
  <c r="H62" i="10" l="1"/>
  <c r="C46"/>
  <c r="C46" i="6"/>
  <c r="H62" i="3" l="1"/>
  <c r="C46"/>
</calcChain>
</file>

<file path=xl/sharedStrings.xml><?xml version="1.0" encoding="utf-8"?>
<sst xmlns="http://schemas.openxmlformats.org/spreadsheetml/2006/main" count="2061" uniqueCount="58">
  <si>
    <t>Current Land Use</t>
  </si>
  <si>
    <t>Current Land Use of Modeled Area</t>
  </si>
  <si>
    <t>Hydrologic Soil Group</t>
  </si>
  <si>
    <t>Area (acres)</t>
  </si>
  <si>
    <t>Agriculture</t>
  </si>
  <si>
    <t>A</t>
  </si>
  <si>
    <t>B</t>
  </si>
  <si>
    <t>C</t>
  </si>
  <si>
    <t>D</t>
  </si>
  <si>
    <t>Urban open</t>
  </si>
  <si>
    <t>Low Density Residential</t>
  </si>
  <si>
    <t>High Density Urban</t>
  </si>
  <si>
    <t>High Density Residential</t>
  </si>
  <si>
    <t>Transportation</t>
  </si>
  <si>
    <t>Forest</t>
  </si>
  <si>
    <t>Rural open</t>
  </si>
  <si>
    <t>Water</t>
  </si>
  <si>
    <t>Wetlands</t>
  </si>
  <si>
    <t>Agricultural</t>
  </si>
  <si>
    <t xml:space="preserve">Agricultural </t>
  </si>
  <si>
    <t>Rural Residential</t>
  </si>
  <si>
    <t>Medium Density Residential</t>
  </si>
  <si>
    <t>Commercial</t>
  </si>
  <si>
    <t>Industrial</t>
  </si>
  <si>
    <t>2001 Land Use using Land Use Change Tool categories</t>
  </si>
  <si>
    <t>LAND USE DATA FOR TOWNSHIPS</t>
  </si>
  <si>
    <t>Default Land Use from 2001 IFMAP GIS Layer</t>
  </si>
  <si>
    <t>References:</t>
  </si>
  <si>
    <t>Michigan Geographic Data Library - http://www.mcgi.state.mi.us/mgdl/</t>
  </si>
  <si>
    <t>City of New Buffalo</t>
  </si>
  <si>
    <t>Current Land Use (2001)</t>
  </si>
  <si>
    <t xml:space="preserve">2001 Land Use categories for  Land Use Change Tool </t>
  </si>
  <si>
    <t>Low Intensity Urban</t>
  </si>
  <si>
    <t>High Intensity Urban</t>
  </si>
  <si>
    <t>Roads/Parking Lots</t>
  </si>
  <si>
    <t xml:space="preserve">Total </t>
  </si>
  <si>
    <t>GALIEN RIVER LAND USE CHANGE/BMP TOOL</t>
  </si>
  <si>
    <t>This workbook is a supplement to the Galien River Land Use Change/BMP Tool.</t>
  </si>
  <si>
    <t xml:space="preserve">This workbook provides estimates of the initial land use category acreage for conversion of the 2001 IFMAP land use category breakdowns into the landuse categories identified in the Galien River Watershed build out analysis.  Only the land use areas that are located within the watershed boundaries are included.  On each worksheet is a landuse map (far right), the 2001 land use IFMAP acreage by category and an updated estimate of the new land use category to be used in current applications.  </t>
  </si>
  <si>
    <t>The current land use breakdown was calculated using the 2001 IFMAP Land Use layer (downloaded from the Michigan Geographic Data Library).  The following land use categories, available in the IFMAP layer, are adjusted to match the categories used in the Galien River Land Use Change/BMP Tool: agriculture and high density urban.</t>
  </si>
  <si>
    <t>Worksheets were designed so that users can copy and paste land use values directly into the Galien River BMP Tool.</t>
  </si>
  <si>
    <t>New Buffalo Township</t>
  </si>
  <si>
    <t>Three Oaks Township</t>
  </si>
  <si>
    <t>Low Density Urban</t>
  </si>
  <si>
    <t>Galien Township</t>
  </si>
  <si>
    <t>Bertrand Township</t>
  </si>
  <si>
    <t>Buchanan Township</t>
  </si>
  <si>
    <t>Oronoko Township</t>
  </si>
  <si>
    <t>Weesaw Township</t>
  </si>
  <si>
    <t>Chikaming Township</t>
  </si>
  <si>
    <t>Lake Township</t>
  </si>
  <si>
    <t>Baroda Township</t>
  </si>
  <si>
    <t>- Agriculture in the IFMAP GIS layer includes row crop, forage crops, orchards/vineyards, and non-vegetated farmland. In the Black River Tool, "Agricultural" and "Rural Residential" are the categories that best match the 2001 "Agriculture" land use.</t>
  </si>
  <si>
    <t>The category"Agricultural" is defined using a small percentage of the Low Density Residential land use; the conversion from "Agriculture" to "Agricultural" was calculated as follows:</t>
  </si>
  <si>
    <t>"Agricultural" = "Agriculture" + 12.5% acreage substracted from "Low Density Residential".</t>
  </si>
  <si>
    <t>The "Rural Residential" category is calculated  using a slighter higher proportion of LD Residential; the category was not calculated in the Land Use data as rural townships in the Galien River Watershed have a very low proportion of "Low Intensity Urban" (often less than 5%).</t>
  </si>
  <si>
    <t>- High intensity urban was defined as 60% industrial, 25% commercial and 15% high density residential by SWMPC and used in this workbook.</t>
  </si>
  <si>
    <t>Prepared by Kieser &amp; Associates, LLC. 536 E. Michigan Ave., Suite 300, Kalamazoo, MI 49007 Phone: (269) 344-7117</t>
  </si>
</sst>
</file>

<file path=xl/styles.xml><?xml version="1.0" encoding="utf-8"?>
<styleSheet xmlns="http://schemas.openxmlformats.org/spreadsheetml/2006/main">
  <numFmts count="1">
    <numFmt numFmtId="164" formatCode="#,##0.0"/>
  </numFmts>
  <fonts count="8">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b/>
      <sz val="16"/>
      <color theme="6" tint="-0.499984740745262"/>
      <name val="Calibri"/>
      <family val="2"/>
      <scheme val="minor"/>
    </font>
    <font>
      <b/>
      <sz val="12"/>
      <color rgb="FFFF0000"/>
      <name val="Calibri"/>
      <family val="2"/>
      <scheme val="minor"/>
    </font>
  </fonts>
  <fills count="6">
    <fill>
      <patternFill patternType="none"/>
    </fill>
    <fill>
      <patternFill patternType="gray125"/>
    </fill>
    <fill>
      <patternFill patternType="solid">
        <fgColor theme="2" tint="-9.9978637043366805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bgColor indexed="64"/>
      </patternFill>
    </fill>
  </fills>
  <borders count="1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54">
    <xf numFmtId="0" fontId="0" fillId="0" borderId="0" xfId="0"/>
    <xf numFmtId="164" fontId="0" fillId="0" borderId="0" xfId="0" applyNumberFormat="1"/>
    <xf numFmtId="0" fontId="3" fillId="0" borderId="0" xfId="0" applyFont="1"/>
    <xf numFmtId="0" fontId="0" fillId="2" borderId="0" xfId="0" applyFill="1"/>
    <xf numFmtId="0" fontId="0" fillId="3" borderId="0" xfId="0" applyFill="1"/>
    <xf numFmtId="0" fontId="2" fillId="3" borderId="0" xfId="0" applyFont="1" applyFill="1"/>
    <xf numFmtId="0" fontId="1" fillId="3" borderId="6" xfId="0" applyFont="1" applyFill="1" applyBorder="1"/>
    <xf numFmtId="0" fontId="1" fillId="3" borderId="7" xfId="0" applyFont="1" applyFill="1" applyBorder="1"/>
    <xf numFmtId="0" fontId="1" fillId="3" borderId="8" xfId="0" applyFont="1" applyFill="1" applyBorder="1"/>
    <xf numFmtId="0" fontId="0" fillId="3" borderId="5" xfId="0" applyFill="1" applyBorder="1"/>
    <xf numFmtId="0" fontId="0" fillId="3" borderId="4" xfId="0" applyFill="1" applyBorder="1"/>
    <xf numFmtId="0" fontId="0" fillId="3" borderId="9" xfId="0" applyFill="1" applyBorder="1"/>
    <xf numFmtId="0" fontId="2" fillId="2" borderId="0" xfId="0" applyFont="1" applyFill="1"/>
    <xf numFmtId="0" fontId="0" fillId="2" borderId="4" xfId="0" applyFill="1" applyBorder="1"/>
    <xf numFmtId="0" fontId="0" fillId="2" borderId="9" xfId="0" applyFill="1" applyBorder="1"/>
    <xf numFmtId="0" fontId="0" fillId="2" borderId="5" xfId="0" applyFill="1" applyBorder="1"/>
    <xf numFmtId="0" fontId="0" fillId="2" borderId="4" xfId="0" applyFill="1" applyBorder="1" applyAlignment="1">
      <alignment horizontal="center"/>
    </xf>
    <xf numFmtId="164" fontId="0" fillId="2" borderId="4" xfId="0" applyNumberFormat="1" applyFill="1" applyBorder="1" applyAlignment="1">
      <alignment horizontal="center"/>
    </xf>
    <xf numFmtId="0" fontId="0" fillId="2" borderId="9" xfId="0" applyFill="1" applyBorder="1" applyAlignment="1">
      <alignment horizontal="center"/>
    </xf>
    <xf numFmtId="164" fontId="0" fillId="2" borderId="9" xfId="0" applyNumberFormat="1" applyFill="1" applyBorder="1" applyAlignment="1">
      <alignment horizontal="center"/>
    </xf>
    <xf numFmtId="0" fontId="0" fillId="2" borderId="5" xfId="0" applyFill="1" applyBorder="1" applyAlignment="1">
      <alignment horizontal="center"/>
    </xf>
    <xf numFmtId="164" fontId="0" fillId="2" borderId="5" xfId="0" applyNumberFormat="1" applyFill="1" applyBorder="1" applyAlignment="1">
      <alignment horizontal="center"/>
    </xf>
    <xf numFmtId="1" fontId="0" fillId="2" borderId="5" xfId="0" applyNumberFormat="1" applyFill="1" applyBorder="1" applyAlignment="1">
      <alignment horizontal="center"/>
    </xf>
    <xf numFmtId="1" fontId="0" fillId="2" borderId="4" xfId="0" applyNumberFormat="1" applyFill="1" applyBorder="1" applyAlignment="1">
      <alignment horizontal="center"/>
    </xf>
    <xf numFmtId="1" fontId="0" fillId="2" borderId="9" xfId="0" applyNumberFormat="1" applyFill="1" applyBorder="1" applyAlignment="1">
      <alignment horizontal="center"/>
    </xf>
    <xf numFmtId="0" fontId="0" fillId="3" borderId="5" xfId="0" applyFill="1" applyBorder="1" applyAlignment="1">
      <alignment horizontal="center"/>
    </xf>
    <xf numFmtId="164" fontId="0" fillId="3" borderId="5" xfId="0" applyNumberFormat="1" applyFill="1" applyBorder="1" applyAlignment="1">
      <alignment horizontal="center"/>
    </xf>
    <xf numFmtId="0" fontId="0" fillId="3" borderId="4" xfId="0" applyFill="1" applyBorder="1" applyAlignment="1">
      <alignment horizontal="center"/>
    </xf>
    <xf numFmtId="164" fontId="0" fillId="3" borderId="4" xfId="0" applyNumberFormat="1" applyFill="1" applyBorder="1" applyAlignment="1">
      <alignment horizontal="center"/>
    </xf>
    <xf numFmtId="0" fontId="0" fillId="3" borderId="9" xfId="0" applyFill="1" applyBorder="1" applyAlignment="1">
      <alignment horizontal="center"/>
    </xf>
    <xf numFmtId="164" fontId="0" fillId="3" borderId="9" xfId="0" applyNumberFormat="1" applyFill="1" applyBorder="1" applyAlignment="1">
      <alignment horizontal="center"/>
    </xf>
    <xf numFmtId="1" fontId="0" fillId="3" borderId="5" xfId="0" applyNumberFormat="1" applyFill="1" applyBorder="1" applyAlignment="1">
      <alignment horizontal="center"/>
    </xf>
    <xf numFmtId="1" fontId="0" fillId="3" borderId="4" xfId="0" applyNumberFormat="1" applyFill="1" applyBorder="1" applyAlignment="1">
      <alignment horizontal="center"/>
    </xf>
    <xf numFmtId="1" fontId="0" fillId="3" borderId="9" xfId="0" applyNumberFormat="1" applyFill="1" applyBorder="1" applyAlignment="1">
      <alignment horizontal="center"/>
    </xf>
    <xf numFmtId="0" fontId="4" fillId="4" borderId="1" xfId="0" applyFont="1" applyFill="1" applyBorder="1"/>
    <xf numFmtId="0" fontId="5" fillId="4" borderId="2" xfId="0" applyFont="1" applyFill="1" applyBorder="1"/>
    <xf numFmtId="0" fontId="5" fillId="4" borderId="3" xfId="0" applyFont="1" applyFill="1" applyBorder="1"/>
    <xf numFmtId="0" fontId="0" fillId="5" borderId="0" xfId="0" applyFill="1"/>
    <xf numFmtId="0" fontId="6" fillId="5" borderId="0" xfId="0" applyFont="1" applyFill="1"/>
    <xf numFmtId="0" fontId="3" fillId="5" borderId="1" xfId="0" applyFont="1" applyFill="1" applyBorder="1"/>
    <xf numFmtId="0" fontId="0" fillId="5" borderId="2" xfId="0" applyFill="1" applyBorder="1"/>
    <xf numFmtId="0" fontId="0" fillId="5" borderId="3" xfId="0" applyFill="1" applyBorder="1"/>
    <xf numFmtId="0" fontId="1" fillId="2" borderId="6" xfId="0" applyFont="1" applyFill="1" applyBorder="1"/>
    <xf numFmtId="0" fontId="1" fillId="2" borderId="7" xfId="0" applyFont="1" applyFill="1" applyBorder="1" applyAlignment="1">
      <alignment horizontal="center"/>
    </xf>
    <xf numFmtId="0" fontId="1" fillId="2" borderId="8" xfId="0" applyFont="1" applyFill="1" applyBorder="1" applyAlignment="1">
      <alignment horizontal="center"/>
    </xf>
    <xf numFmtId="0" fontId="0" fillId="5" borderId="0" xfId="0" applyFill="1" applyAlignment="1">
      <alignment wrapText="1"/>
    </xf>
    <xf numFmtId="0" fontId="0" fillId="0" borderId="0" xfId="0" applyAlignment="1">
      <alignment wrapText="1"/>
    </xf>
    <xf numFmtId="0" fontId="7" fillId="0" borderId="0" xfId="0" applyFont="1"/>
    <xf numFmtId="1" fontId="0" fillId="3" borderId="0" xfId="0" applyNumberFormat="1" applyFill="1" applyBorder="1" applyAlignment="1">
      <alignment horizontal="center"/>
    </xf>
    <xf numFmtId="0" fontId="0" fillId="5" borderId="0" xfId="0" applyFill="1" applyAlignment="1">
      <alignment wrapText="1"/>
    </xf>
    <xf numFmtId="0" fontId="0" fillId="5" borderId="0" xfId="0" applyFill="1" applyAlignment="1">
      <alignment horizontal="left" wrapText="1"/>
    </xf>
    <xf numFmtId="0" fontId="0" fillId="5" borderId="0" xfId="0" quotePrefix="1" applyFill="1" applyAlignment="1">
      <alignment horizontal="left" wrapText="1"/>
    </xf>
    <xf numFmtId="0" fontId="0" fillId="5" borderId="0" xfId="0" applyFill="1" applyAlignment="1">
      <alignment horizontal="left" vertical="center" wrapText="1"/>
    </xf>
    <xf numFmtId="17" fontId="0" fillId="5" borderId="0" xfId="0" applyNumberFormat="1" applyFill="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9</xdr:col>
      <xdr:colOff>466725</xdr:colOff>
      <xdr:row>5</xdr:row>
      <xdr:rowOff>161925</xdr:rowOff>
    </xdr:from>
    <xdr:to>
      <xdr:col>26</xdr:col>
      <xdr:colOff>161435</xdr:colOff>
      <xdr:row>46</xdr:row>
      <xdr:rowOff>18670</xdr:rowOff>
    </xdr:to>
    <xdr:pic>
      <xdr:nvPicPr>
        <xdr:cNvPr id="3" name="Picture 2" descr="new_buffalo.png"/>
        <xdr:cNvPicPr>
          <a:picLocks noChangeAspect="1"/>
        </xdr:cNvPicPr>
      </xdr:nvPicPr>
      <xdr:blipFill>
        <a:blip xmlns:r="http://schemas.openxmlformats.org/officeDocument/2006/relationships" r:embed="rId1" cstate="print"/>
        <a:stretch>
          <a:fillRect/>
        </a:stretch>
      </xdr:blipFill>
      <xdr:spPr>
        <a:xfrm>
          <a:off x="10839450" y="1266825"/>
          <a:ext cx="10057910" cy="77720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7</xdr:row>
      <xdr:rowOff>0</xdr:rowOff>
    </xdr:from>
    <xdr:to>
      <xdr:col>26</xdr:col>
      <xdr:colOff>304310</xdr:colOff>
      <xdr:row>47</xdr:row>
      <xdr:rowOff>56770</xdr:rowOff>
    </xdr:to>
    <xdr:pic>
      <xdr:nvPicPr>
        <xdr:cNvPr id="2" name="Picture 1" descr="SAUGATUCK_MANLIUS_landuse.png"/>
        <xdr:cNvPicPr>
          <a:picLocks noChangeAspect="1"/>
        </xdr:cNvPicPr>
      </xdr:nvPicPr>
      <xdr:blipFill>
        <a:blip xmlns:r="http://schemas.openxmlformats.org/officeDocument/2006/relationships" r:embed="rId1" cstate="print"/>
        <a:stretch>
          <a:fillRect/>
        </a:stretch>
      </xdr:blipFill>
      <xdr:spPr>
        <a:xfrm>
          <a:off x="10982325" y="1495425"/>
          <a:ext cx="10057910" cy="77720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26</xdr:col>
      <xdr:colOff>304310</xdr:colOff>
      <xdr:row>45</xdr:row>
      <xdr:rowOff>47245</xdr:rowOff>
    </xdr:to>
    <xdr:pic>
      <xdr:nvPicPr>
        <xdr:cNvPr id="2" name="Picture 1" descr="southhaven_landuse.png"/>
        <xdr:cNvPicPr>
          <a:picLocks noChangeAspect="1"/>
        </xdr:cNvPicPr>
      </xdr:nvPicPr>
      <xdr:blipFill>
        <a:blip xmlns:r="http://schemas.openxmlformats.org/officeDocument/2006/relationships" r:embed="rId1" cstate="print"/>
        <a:stretch>
          <a:fillRect/>
        </a:stretch>
      </xdr:blipFill>
      <xdr:spPr>
        <a:xfrm>
          <a:off x="10982325" y="1104900"/>
          <a:ext cx="10057910" cy="7772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228600</xdr:colOff>
      <xdr:row>4</xdr:row>
      <xdr:rowOff>171450</xdr:rowOff>
    </xdr:from>
    <xdr:to>
      <xdr:col>26</xdr:col>
      <xdr:colOff>532910</xdr:colOff>
      <xdr:row>45</xdr:row>
      <xdr:rowOff>18671</xdr:rowOff>
    </xdr:to>
    <xdr:pic>
      <xdr:nvPicPr>
        <xdr:cNvPr id="3" name="Picture 2" descr="new_buffalo.png"/>
        <xdr:cNvPicPr>
          <a:picLocks noChangeAspect="1"/>
        </xdr:cNvPicPr>
      </xdr:nvPicPr>
      <xdr:blipFill>
        <a:blip xmlns:r="http://schemas.openxmlformats.org/officeDocument/2006/relationships" r:embed="rId1" cstate="print"/>
        <a:stretch>
          <a:fillRect/>
        </a:stretch>
      </xdr:blipFill>
      <xdr:spPr>
        <a:xfrm>
          <a:off x="11210925" y="1076325"/>
          <a:ext cx="10057910" cy="7772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219075</xdr:colOff>
      <xdr:row>5</xdr:row>
      <xdr:rowOff>9525</xdr:rowOff>
    </xdr:from>
    <xdr:to>
      <xdr:col>25</xdr:col>
      <xdr:colOff>523385</xdr:colOff>
      <xdr:row>45</xdr:row>
      <xdr:rowOff>56771</xdr:rowOff>
    </xdr:to>
    <xdr:pic>
      <xdr:nvPicPr>
        <xdr:cNvPr id="3" name="Picture 2" descr="three_oaks.png"/>
        <xdr:cNvPicPr>
          <a:picLocks noChangeAspect="1"/>
        </xdr:cNvPicPr>
      </xdr:nvPicPr>
      <xdr:blipFill>
        <a:blip xmlns:r="http://schemas.openxmlformats.org/officeDocument/2006/relationships" r:embed="rId1" cstate="print"/>
        <a:stretch>
          <a:fillRect/>
        </a:stretch>
      </xdr:blipFill>
      <xdr:spPr>
        <a:xfrm>
          <a:off x="10591800" y="1114425"/>
          <a:ext cx="10057910" cy="77720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7</xdr:row>
      <xdr:rowOff>0</xdr:rowOff>
    </xdr:from>
    <xdr:to>
      <xdr:col>26</xdr:col>
      <xdr:colOff>304310</xdr:colOff>
      <xdr:row>47</xdr:row>
      <xdr:rowOff>56770</xdr:rowOff>
    </xdr:to>
    <xdr:pic>
      <xdr:nvPicPr>
        <xdr:cNvPr id="2" name="Picture 1" descr="CLYDE_VALLEY_landuse.png"/>
        <xdr:cNvPicPr>
          <a:picLocks noChangeAspect="1"/>
        </xdr:cNvPicPr>
      </xdr:nvPicPr>
      <xdr:blipFill>
        <a:blip xmlns:r="http://schemas.openxmlformats.org/officeDocument/2006/relationships" r:embed="rId1" cstate="print"/>
        <a:stretch>
          <a:fillRect/>
        </a:stretch>
      </xdr:blipFill>
      <xdr:spPr>
        <a:xfrm>
          <a:off x="10982325" y="1495425"/>
          <a:ext cx="10057910" cy="7772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26</xdr:col>
      <xdr:colOff>304310</xdr:colOff>
      <xdr:row>48</xdr:row>
      <xdr:rowOff>56770</xdr:rowOff>
    </xdr:to>
    <xdr:pic>
      <xdr:nvPicPr>
        <xdr:cNvPr id="2" name="Picture 1" descr="covert_landuse.png"/>
        <xdr:cNvPicPr>
          <a:picLocks noChangeAspect="1"/>
        </xdr:cNvPicPr>
      </xdr:nvPicPr>
      <xdr:blipFill>
        <a:blip xmlns:r="http://schemas.openxmlformats.org/officeDocument/2006/relationships" r:embed="rId1" cstate="print"/>
        <a:stretch>
          <a:fillRect/>
        </a:stretch>
      </xdr:blipFill>
      <xdr:spPr>
        <a:xfrm>
          <a:off x="10982325" y="1695450"/>
          <a:ext cx="10057910" cy="777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26</xdr:col>
      <xdr:colOff>304310</xdr:colOff>
      <xdr:row>48</xdr:row>
      <xdr:rowOff>56770</xdr:rowOff>
    </xdr:to>
    <xdr:pic>
      <xdr:nvPicPr>
        <xdr:cNvPr id="2" name="Picture 1" descr="GANGES_landuse.png"/>
        <xdr:cNvPicPr>
          <a:picLocks noChangeAspect="1"/>
        </xdr:cNvPicPr>
      </xdr:nvPicPr>
      <xdr:blipFill>
        <a:blip xmlns:r="http://schemas.openxmlformats.org/officeDocument/2006/relationships" r:embed="rId1" cstate="print"/>
        <a:stretch>
          <a:fillRect/>
        </a:stretch>
      </xdr:blipFill>
      <xdr:spPr>
        <a:xfrm>
          <a:off x="10982325" y="1695450"/>
          <a:ext cx="10057910" cy="77720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26</xdr:col>
      <xdr:colOff>304310</xdr:colOff>
      <xdr:row>48</xdr:row>
      <xdr:rowOff>56770</xdr:rowOff>
    </xdr:to>
    <xdr:pic>
      <xdr:nvPicPr>
        <xdr:cNvPr id="2" name="Picture 1" descr="geneva_landuse.png"/>
        <xdr:cNvPicPr>
          <a:picLocks noChangeAspect="1"/>
        </xdr:cNvPicPr>
      </xdr:nvPicPr>
      <xdr:blipFill>
        <a:blip xmlns:r="http://schemas.openxmlformats.org/officeDocument/2006/relationships" r:embed="rId1" cstate="print"/>
        <a:stretch>
          <a:fillRect/>
        </a:stretch>
      </xdr:blipFill>
      <xdr:spPr>
        <a:xfrm>
          <a:off x="10982325" y="1695450"/>
          <a:ext cx="10057910" cy="77720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7</xdr:row>
      <xdr:rowOff>0</xdr:rowOff>
    </xdr:from>
    <xdr:to>
      <xdr:col>26</xdr:col>
      <xdr:colOff>304310</xdr:colOff>
      <xdr:row>47</xdr:row>
      <xdr:rowOff>56770</xdr:rowOff>
    </xdr:to>
    <xdr:pic>
      <xdr:nvPicPr>
        <xdr:cNvPr id="2" name="Picture 1" descr="LEE_landuse.png"/>
        <xdr:cNvPicPr>
          <a:picLocks noChangeAspect="1"/>
        </xdr:cNvPicPr>
      </xdr:nvPicPr>
      <xdr:blipFill>
        <a:blip xmlns:r="http://schemas.openxmlformats.org/officeDocument/2006/relationships" r:embed="rId1" cstate="print"/>
        <a:stretch>
          <a:fillRect/>
        </a:stretch>
      </xdr:blipFill>
      <xdr:spPr>
        <a:xfrm>
          <a:off x="10982325" y="1495425"/>
          <a:ext cx="10057910" cy="77720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7</xdr:row>
      <xdr:rowOff>0</xdr:rowOff>
    </xdr:from>
    <xdr:to>
      <xdr:col>26</xdr:col>
      <xdr:colOff>304310</xdr:colOff>
      <xdr:row>47</xdr:row>
      <xdr:rowOff>56770</xdr:rowOff>
    </xdr:to>
    <xdr:pic>
      <xdr:nvPicPr>
        <xdr:cNvPr id="2" name="Picture 1" descr="SAUGATUCK_MANLIUS_landuse.png"/>
        <xdr:cNvPicPr>
          <a:picLocks noChangeAspect="1"/>
        </xdr:cNvPicPr>
      </xdr:nvPicPr>
      <xdr:blipFill>
        <a:blip xmlns:r="http://schemas.openxmlformats.org/officeDocument/2006/relationships" r:embed="rId1" cstate="print"/>
        <a:stretch>
          <a:fillRect/>
        </a:stretch>
      </xdr:blipFill>
      <xdr:spPr>
        <a:xfrm>
          <a:off x="10982325" y="1495425"/>
          <a:ext cx="10057910" cy="77720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A1:O26"/>
  <sheetViews>
    <sheetView workbookViewId="0">
      <selection activeCell="A22" sqref="A22"/>
    </sheetView>
  </sheetViews>
  <sheetFormatPr defaultRowHeight="15"/>
  <sheetData>
    <row r="1" spans="1:15" ht="21.75" thickBot="1">
      <c r="A1" s="38" t="s">
        <v>36</v>
      </c>
      <c r="B1" s="37"/>
      <c r="C1" s="37"/>
      <c r="D1" s="37"/>
      <c r="E1" s="37"/>
      <c r="F1" s="37"/>
      <c r="G1" s="37"/>
      <c r="H1" s="37"/>
      <c r="I1" s="37"/>
      <c r="J1" s="37"/>
      <c r="K1" s="37"/>
      <c r="L1" s="37"/>
      <c r="M1" s="37"/>
    </row>
    <row r="2" spans="1:15" ht="19.5" thickBot="1">
      <c r="A2" s="39" t="s">
        <v>25</v>
      </c>
      <c r="B2" s="40"/>
      <c r="C2" s="40"/>
      <c r="D2" s="40"/>
      <c r="E2" s="40"/>
      <c r="F2" s="40"/>
      <c r="G2" s="40"/>
      <c r="H2" s="40"/>
      <c r="I2" s="40"/>
      <c r="J2" s="40"/>
      <c r="K2" s="40"/>
      <c r="L2" s="40"/>
      <c r="M2" s="41"/>
    </row>
    <row r="3" spans="1:15">
      <c r="A3" s="37"/>
      <c r="B3" s="37"/>
      <c r="C3" s="37"/>
      <c r="D3" s="37"/>
      <c r="E3" s="37"/>
      <c r="F3" s="37"/>
      <c r="G3" s="37"/>
      <c r="H3" s="37"/>
      <c r="I3" s="37"/>
      <c r="J3" s="37"/>
      <c r="K3" s="37"/>
      <c r="L3" s="37"/>
      <c r="M3" s="37"/>
    </row>
    <row r="4" spans="1:15">
      <c r="A4" s="37"/>
      <c r="B4" s="37"/>
      <c r="C4" s="37"/>
      <c r="D4" s="37"/>
      <c r="E4" s="37"/>
      <c r="F4" s="37"/>
      <c r="G4" s="37"/>
      <c r="H4" s="37"/>
      <c r="I4" s="37"/>
      <c r="J4" s="37"/>
      <c r="K4" s="37"/>
      <c r="L4" s="37"/>
      <c r="M4" s="37"/>
    </row>
    <row r="5" spans="1:15">
      <c r="A5" s="37" t="s">
        <v>37</v>
      </c>
      <c r="B5" s="37"/>
      <c r="C5" s="37"/>
      <c r="D5" s="37"/>
      <c r="E5" s="37"/>
      <c r="F5" s="37"/>
      <c r="G5" s="37"/>
      <c r="H5" s="37"/>
      <c r="I5" s="37"/>
      <c r="J5" s="37"/>
      <c r="K5" s="37"/>
      <c r="L5" s="37"/>
      <c r="M5" s="37"/>
    </row>
    <row r="6" spans="1:15" ht="60.75" customHeight="1">
      <c r="A6" s="49" t="s">
        <v>38</v>
      </c>
      <c r="B6" s="49"/>
      <c r="C6" s="49"/>
      <c r="D6" s="49"/>
      <c r="E6" s="49"/>
      <c r="F6" s="49"/>
      <c r="G6" s="49"/>
      <c r="H6" s="49"/>
      <c r="I6" s="49"/>
      <c r="J6" s="49"/>
      <c r="K6" s="49"/>
      <c r="L6" s="49"/>
      <c r="M6" s="49"/>
      <c r="O6" s="47"/>
    </row>
    <row r="7" spans="1:15">
      <c r="A7" s="37"/>
      <c r="B7" s="37"/>
      <c r="C7" s="37"/>
      <c r="D7" s="37"/>
      <c r="E7" s="37"/>
      <c r="F7" s="37"/>
      <c r="G7" s="37"/>
      <c r="H7" s="37"/>
      <c r="I7" s="37"/>
      <c r="J7" s="37"/>
      <c r="K7" s="37"/>
      <c r="L7" s="37"/>
      <c r="M7" s="37"/>
    </row>
    <row r="8" spans="1:15" ht="45.75" customHeight="1">
      <c r="A8" s="50" t="s">
        <v>39</v>
      </c>
      <c r="B8" s="50"/>
      <c r="C8" s="50"/>
      <c r="D8" s="50"/>
      <c r="E8" s="50"/>
      <c r="F8" s="50"/>
      <c r="G8" s="50"/>
      <c r="H8" s="50"/>
      <c r="I8" s="50"/>
      <c r="J8" s="50"/>
      <c r="K8" s="50"/>
      <c r="L8" s="50"/>
      <c r="M8" s="50"/>
      <c r="O8" s="47"/>
    </row>
    <row r="9" spans="1:15" ht="31.7" customHeight="1">
      <c r="A9" s="51" t="s">
        <v>52</v>
      </c>
      <c r="B9" s="50"/>
      <c r="C9" s="50"/>
      <c r="D9" s="50"/>
      <c r="E9" s="50"/>
      <c r="F9" s="50"/>
      <c r="G9" s="50"/>
      <c r="H9" s="50"/>
      <c r="I9" s="50"/>
      <c r="J9" s="50"/>
      <c r="K9" s="50"/>
      <c r="L9" s="50"/>
      <c r="M9" s="50"/>
    </row>
    <row r="10" spans="1:15" ht="39" customHeight="1">
      <c r="A10" s="50" t="s">
        <v>53</v>
      </c>
      <c r="B10" s="50"/>
      <c r="C10" s="50"/>
      <c r="D10" s="50"/>
      <c r="E10" s="50"/>
      <c r="F10" s="50"/>
      <c r="G10" s="50"/>
      <c r="H10" s="50"/>
      <c r="I10" s="50"/>
      <c r="J10" s="50"/>
      <c r="K10" s="50"/>
      <c r="L10" s="50"/>
      <c r="M10" s="50"/>
      <c r="O10" s="47"/>
    </row>
    <row r="11" spans="1:15" ht="27" customHeight="1">
      <c r="A11" s="52" t="s">
        <v>54</v>
      </c>
      <c r="B11" s="52"/>
      <c r="C11" s="52"/>
      <c r="D11" s="52"/>
      <c r="E11" s="52"/>
      <c r="F11" s="52"/>
      <c r="G11" s="52"/>
      <c r="H11" s="52"/>
      <c r="I11" s="52"/>
      <c r="J11" s="52"/>
      <c r="K11" s="52"/>
      <c r="L11" s="52"/>
      <c r="M11" s="52"/>
      <c r="O11" s="47"/>
    </row>
    <row r="12" spans="1:15" s="46" customFormat="1" ht="52.5" customHeight="1">
      <c r="A12" s="52" t="s">
        <v>55</v>
      </c>
      <c r="B12" s="52"/>
      <c r="C12" s="52"/>
      <c r="D12" s="52"/>
      <c r="E12" s="52"/>
      <c r="F12" s="52"/>
      <c r="G12" s="52"/>
      <c r="H12" s="52"/>
      <c r="I12" s="52"/>
      <c r="J12" s="52"/>
      <c r="K12" s="52"/>
      <c r="L12" s="52"/>
      <c r="M12" s="52"/>
    </row>
    <row r="13" spans="1:15" s="46" customFormat="1">
      <c r="A13" s="45"/>
      <c r="B13" s="45"/>
      <c r="C13" s="45"/>
      <c r="D13" s="45"/>
      <c r="E13" s="45"/>
      <c r="F13" s="45"/>
      <c r="G13" s="45"/>
      <c r="H13" s="45"/>
      <c r="I13" s="45"/>
      <c r="J13" s="45"/>
      <c r="K13" s="45"/>
      <c r="L13" s="45"/>
      <c r="M13" s="45"/>
    </row>
    <row r="14" spans="1:15" ht="30" customHeight="1">
      <c r="A14" s="51" t="s">
        <v>56</v>
      </c>
      <c r="B14" s="50"/>
      <c r="C14" s="50"/>
      <c r="D14" s="50"/>
      <c r="E14" s="50"/>
      <c r="F14" s="50"/>
      <c r="G14" s="50"/>
      <c r="H14" s="50"/>
      <c r="I14" s="50"/>
      <c r="J14" s="50"/>
      <c r="K14" s="50"/>
      <c r="L14" s="50"/>
      <c r="M14" s="50"/>
    </row>
    <row r="15" spans="1:15">
      <c r="A15" s="37"/>
      <c r="B15" s="37"/>
      <c r="C15" s="37"/>
      <c r="D15" s="37"/>
      <c r="E15" s="37"/>
      <c r="F15" s="37"/>
      <c r="G15" s="37"/>
      <c r="H15" s="37"/>
      <c r="I15" s="37"/>
      <c r="J15" s="37"/>
      <c r="K15" s="37"/>
      <c r="L15" s="37"/>
      <c r="M15" s="37"/>
    </row>
    <row r="16" spans="1:15">
      <c r="A16" s="37" t="s">
        <v>40</v>
      </c>
      <c r="B16" s="37"/>
      <c r="C16" s="37"/>
      <c r="D16" s="37"/>
      <c r="E16" s="37"/>
      <c r="F16" s="37"/>
      <c r="G16" s="37"/>
      <c r="H16" s="37"/>
      <c r="I16" s="37"/>
      <c r="J16" s="37"/>
      <c r="K16" s="37"/>
      <c r="L16" s="37"/>
      <c r="M16" s="37"/>
    </row>
    <row r="17" spans="1:13">
      <c r="A17" s="37"/>
      <c r="B17" s="37"/>
      <c r="C17" s="37"/>
      <c r="D17" s="37"/>
      <c r="E17" s="37"/>
      <c r="F17" s="37"/>
      <c r="G17" s="37"/>
      <c r="H17" s="37"/>
      <c r="I17" s="37"/>
      <c r="J17" s="37"/>
      <c r="K17" s="37"/>
      <c r="L17" s="37"/>
      <c r="M17" s="37"/>
    </row>
    <row r="18" spans="1:13">
      <c r="A18" s="37"/>
      <c r="B18" s="37"/>
      <c r="C18" s="37"/>
      <c r="D18" s="37"/>
      <c r="E18" s="37"/>
      <c r="F18" s="37"/>
      <c r="G18" s="37"/>
      <c r="H18" s="37"/>
      <c r="I18" s="37"/>
      <c r="J18" s="37"/>
      <c r="K18" s="37"/>
      <c r="L18" s="37"/>
      <c r="M18" s="37"/>
    </row>
    <row r="19" spans="1:13">
      <c r="A19" s="37" t="s">
        <v>27</v>
      </c>
      <c r="B19" s="37"/>
      <c r="C19" s="37"/>
      <c r="D19" s="37"/>
      <c r="E19" s="37"/>
      <c r="F19" s="37"/>
      <c r="G19" s="37"/>
      <c r="H19" s="37"/>
      <c r="I19" s="37"/>
      <c r="J19" s="37"/>
      <c r="K19" s="37"/>
      <c r="L19" s="37"/>
      <c r="M19" s="37"/>
    </row>
    <row r="20" spans="1:13">
      <c r="A20" s="37" t="s">
        <v>28</v>
      </c>
      <c r="B20" s="37"/>
      <c r="C20" s="37"/>
      <c r="D20" s="37"/>
      <c r="E20" s="37"/>
      <c r="F20" s="37"/>
      <c r="G20" s="37"/>
      <c r="H20" s="37"/>
      <c r="I20" s="37"/>
      <c r="J20" s="37"/>
      <c r="K20" s="37"/>
      <c r="L20" s="37"/>
      <c r="M20" s="37"/>
    </row>
    <row r="21" spans="1:13">
      <c r="A21" s="37"/>
      <c r="B21" s="37"/>
      <c r="C21" s="37"/>
      <c r="D21" s="37"/>
      <c r="E21" s="37"/>
      <c r="F21" s="37"/>
      <c r="G21" s="37"/>
      <c r="H21" s="37"/>
      <c r="I21" s="37"/>
      <c r="J21" s="37"/>
      <c r="K21" s="37"/>
      <c r="L21" s="37"/>
      <c r="M21" s="37"/>
    </row>
    <row r="22" spans="1:13">
      <c r="A22" s="37"/>
      <c r="B22" s="37"/>
      <c r="C22" s="37"/>
      <c r="D22" s="37"/>
      <c r="E22" s="37"/>
      <c r="F22" s="37"/>
      <c r="G22" s="37"/>
      <c r="H22" s="37"/>
      <c r="I22" s="37"/>
      <c r="J22" s="37"/>
      <c r="K22" s="37"/>
      <c r="L22" s="37"/>
      <c r="M22" s="37"/>
    </row>
    <row r="23" spans="1:13">
      <c r="A23" s="37" t="s">
        <v>57</v>
      </c>
      <c r="B23" s="37"/>
      <c r="C23" s="37"/>
      <c r="D23" s="37"/>
      <c r="E23" s="37"/>
      <c r="F23" s="37"/>
      <c r="G23" s="37"/>
      <c r="H23" s="37"/>
      <c r="I23" s="37"/>
      <c r="J23" s="37"/>
      <c r="K23" s="37"/>
      <c r="L23" s="37"/>
      <c r="M23" s="37"/>
    </row>
    <row r="24" spans="1:13">
      <c r="A24" s="53">
        <v>40391</v>
      </c>
      <c r="B24" s="37"/>
      <c r="C24" s="37"/>
      <c r="D24" s="37"/>
      <c r="E24" s="37"/>
      <c r="F24" s="37"/>
      <c r="G24" s="37"/>
      <c r="H24" s="37"/>
      <c r="I24" s="37"/>
      <c r="J24" s="37"/>
      <c r="K24" s="37"/>
      <c r="L24" s="37"/>
      <c r="M24" s="37"/>
    </row>
    <row r="25" spans="1:13">
      <c r="A25" s="37"/>
      <c r="B25" s="37"/>
      <c r="C25" s="37"/>
      <c r="D25" s="37"/>
      <c r="E25" s="37"/>
      <c r="F25" s="37"/>
      <c r="G25" s="37"/>
      <c r="H25" s="37"/>
      <c r="I25" s="37"/>
      <c r="J25" s="37"/>
      <c r="K25" s="37"/>
      <c r="L25" s="37"/>
      <c r="M25" s="37"/>
    </row>
    <row r="26" spans="1:13">
      <c r="A26" s="37"/>
      <c r="B26" s="37"/>
      <c r="C26" s="37"/>
      <c r="D26" s="37"/>
      <c r="E26" s="37"/>
      <c r="F26" s="37"/>
      <c r="G26" s="37"/>
      <c r="H26" s="37"/>
      <c r="I26" s="37"/>
      <c r="J26" s="37"/>
      <c r="K26" s="37"/>
      <c r="L26" s="37"/>
      <c r="M26" s="37"/>
    </row>
  </sheetData>
  <mergeCells count="7">
    <mergeCell ref="A6:M6"/>
    <mergeCell ref="A14:M14"/>
    <mergeCell ref="A8:M8"/>
    <mergeCell ref="A9:M9"/>
    <mergeCell ref="A10:M10"/>
    <mergeCell ref="A11:M11"/>
    <mergeCell ref="A12:M12"/>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dimension ref="A1:H62"/>
  <sheetViews>
    <sheetView topLeftCell="A19"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50</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1001.6</v>
      </c>
      <c r="F9" s="15" t="s">
        <v>18</v>
      </c>
      <c r="G9" s="20" t="s">
        <v>5</v>
      </c>
      <c r="H9" s="21">
        <f>C9+12.5%*C17</f>
        <v>1005.775</v>
      </c>
    </row>
    <row r="10" spans="1:8">
      <c r="A10" s="10" t="s">
        <v>4</v>
      </c>
      <c r="B10" s="27" t="s">
        <v>6</v>
      </c>
      <c r="C10" s="28">
        <v>72.099999999999994</v>
      </c>
      <c r="F10" s="13" t="s">
        <v>18</v>
      </c>
      <c r="G10" s="16" t="s">
        <v>6</v>
      </c>
      <c r="H10" s="21">
        <f t="shared" ref="H10:H12" si="0">C10+12.5%*C18</f>
        <v>72.099999999999994</v>
      </c>
    </row>
    <row r="11" spans="1:8">
      <c r="A11" s="10" t="s">
        <v>4</v>
      </c>
      <c r="B11" s="27" t="s">
        <v>7</v>
      </c>
      <c r="C11" s="28">
        <v>1341.7</v>
      </c>
      <c r="F11" s="13" t="s">
        <v>19</v>
      </c>
      <c r="G11" s="16" t="s">
        <v>7</v>
      </c>
      <c r="H11" s="21">
        <f t="shared" si="0"/>
        <v>1347.0875000000001</v>
      </c>
    </row>
    <row r="12" spans="1:8" ht="15.75" thickBot="1">
      <c r="A12" s="11" t="s">
        <v>4</v>
      </c>
      <c r="B12" s="29" t="s">
        <v>8</v>
      </c>
      <c r="C12" s="30">
        <v>0</v>
      </c>
      <c r="F12" s="14" t="s">
        <v>18</v>
      </c>
      <c r="G12" s="18" t="s">
        <v>8</v>
      </c>
      <c r="H12" s="19">
        <f t="shared" si="0"/>
        <v>0</v>
      </c>
    </row>
    <row r="13" spans="1:8">
      <c r="A13" s="9" t="s">
        <v>9</v>
      </c>
      <c r="B13" s="25" t="s">
        <v>5</v>
      </c>
      <c r="C13" s="26">
        <v>77.2</v>
      </c>
      <c r="F13" s="15" t="s">
        <v>20</v>
      </c>
      <c r="G13" s="20" t="s">
        <v>5</v>
      </c>
      <c r="H13" s="21">
        <v>0</v>
      </c>
    </row>
    <row r="14" spans="1:8">
      <c r="A14" s="10" t="s">
        <v>9</v>
      </c>
      <c r="B14" s="27" t="s">
        <v>6</v>
      </c>
      <c r="C14" s="28">
        <v>0</v>
      </c>
      <c r="F14" s="13" t="s">
        <v>20</v>
      </c>
      <c r="G14" s="16" t="s">
        <v>6</v>
      </c>
      <c r="H14" s="17">
        <v>0</v>
      </c>
    </row>
    <row r="15" spans="1:8">
      <c r="A15" s="10" t="s">
        <v>9</v>
      </c>
      <c r="B15" s="27" t="s">
        <v>7</v>
      </c>
      <c r="C15" s="28">
        <v>35.799999999999997</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33.4</v>
      </c>
      <c r="F17" s="15" t="s">
        <v>9</v>
      </c>
      <c r="G17" s="20" t="s">
        <v>5</v>
      </c>
      <c r="H17" s="21">
        <f>C13</f>
        <v>77.2</v>
      </c>
    </row>
    <row r="18" spans="1:8">
      <c r="A18" s="10" t="s">
        <v>32</v>
      </c>
      <c r="B18" s="27" t="s">
        <v>6</v>
      </c>
      <c r="C18" s="28">
        <v>0</v>
      </c>
      <c r="F18" s="13" t="s">
        <v>9</v>
      </c>
      <c r="G18" s="16" t="s">
        <v>6</v>
      </c>
      <c r="H18" s="21">
        <f t="shared" ref="H18:H19" si="1">C14</f>
        <v>0</v>
      </c>
    </row>
    <row r="19" spans="1:8">
      <c r="A19" s="10" t="s">
        <v>32</v>
      </c>
      <c r="B19" s="27" t="s">
        <v>7</v>
      </c>
      <c r="C19" s="28">
        <v>43.1</v>
      </c>
      <c r="F19" s="13" t="s">
        <v>9</v>
      </c>
      <c r="G19" s="16" t="s">
        <v>7</v>
      </c>
      <c r="H19" s="21">
        <f t="shared" si="1"/>
        <v>35.799999999999997</v>
      </c>
    </row>
    <row r="20" spans="1:8" ht="15.75" thickBot="1">
      <c r="A20" s="11" t="s">
        <v>32</v>
      </c>
      <c r="B20" s="29" t="s">
        <v>8</v>
      </c>
      <c r="C20" s="30">
        <v>0</v>
      </c>
      <c r="F20" s="14" t="s">
        <v>9</v>
      </c>
      <c r="G20" s="18" t="s">
        <v>8</v>
      </c>
      <c r="H20" s="19">
        <f>C16</f>
        <v>0</v>
      </c>
    </row>
    <row r="21" spans="1:8">
      <c r="A21" s="9" t="s">
        <v>33</v>
      </c>
      <c r="B21" s="25" t="s">
        <v>5</v>
      </c>
      <c r="C21" s="26">
        <v>5.3</v>
      </c>
      <c r="F21" s="15" t="s">
        <v>10</v>
      </c>
      <c r="G21" s="20" t="s">
        <v>5</v>
      </c>
      <c r="H21" s="21">
        <f>C17*87.5%</f>
        <v>29.224999999999998</v>
      </c>
    </row>
    <row r="22" spans="1:8">
      <c r="A22" s="10" t="s">
        <v>33</v>
      </c>
      <c r="B22" s="27" t="s">
        <v>6</v>
      </c>
      <c r="C22" s="28">
        <v>0</v>
      </c>
      <c r="F22" s="13" t="s">
        <v>10</v>
      </c>
      <c r="G22" s="16" t="s">
        <v>6</v>
      </c>
      <c r="H22" s="21">
        <f t="shared" ref="H22:H24" si="2">C18*87.5%</f>
        <v>0</v>
      </c>
    </row>
    <row r="23" spans="1:8">
      <c r="A23" s="10" t="s">
        <v>33</v>
      </c>
      <c r="B23" s="27" t="s">
        <v>7</v>
      </c>
      <c r="C23" s="28">
        <v>8</v>
      </c>
      <c r="F23" s="13" t="s">
        <v>10</v>
      </c>
      <c r="G23" s="16" t="s">
        <v>7</v>
      </c>
      <c r="H23" s="21">
        <f t="shared" si="2"/>
        <v>37.712499999999999</v>
      </c>
    </row>
    <row r="24" spans="1:8" ht="15.75" thickBot="1">
      <c r="A24" s="11" t="s">
        <v>33</v>
      </c>
      <c r="B24" s="29" t="s">
        <v>8</v>
      </c>
      <c r="C24" s="30">
        <v>0</v>
      </c>
      <c r="F24" s="14" t="s">
        <v>10</v>
      </c>
      <c r="G24" s="18" t="s">
        <v>8</v>
      </c>
      <c r="H24" s="19">
        <f t="shared" si="2"/>
        <v>0</v>
      </c>
    </row>
    <row r="25" spans="1:8">
      <c r="A25" s="9" t="s">
        <v>34</v>
      </c>
      <c r="B25" s="31" t="s">
        <v>5</v>
      </c>
      <c r="C25" s="26">
        <v>41.4</v>
      </c>
      <c r="F25" s="15" t="s">
        <v>21</v>
      </c>
      <c r="G25" s="20" t="s">
        <v>5</v>
      </c>
      <c r="H25" s="21">
        <v>0</v>
      </c>
    </row>
    <row r="26" spans="1:8">
      <c r="A26" s="10" t="s">
        <v>34</v>
      </c>
      <c r="B26" s="32" t="s">
        <v>6</v>
      </c>
      <c r="C26" s="28">
        <v>0</v>
      </c>
      <c r="F26" s="13" t="s">
        <v>21</v>
      </c>
      <c r="G26" s="16" t="s">
        <v>6</v>
      </c>
      <c r="H26" s="17">
        <v>0</v>
      </c>
    </row>
    <row r="27" spans="1:8">
      <c r="A27" s="10" t="s">
        <v>34</v>
      </c>
      <c r="B27" s="32" t="s">
        <v>7</v>
      </c>
      <c r="C27" s="28">
        <v>62.9</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v>
      </c>
      <c r="F29" s="15" t="s">
        <v>12</v>
      </c>
      <c r="G29" s="20" t="s">
        <v>5</v>
      </c>
      <c r="H29" s="21">
        <f>15%*C21</f>
        <v>0.79499999999999993</v>
      </c>
    </row>
    <row r="30" spans="1:8">
      <c r="A30" s="10" t="s">
        <v>14</v>
      </c>
      <c r="B30" s="32" t="s">
        <v>6</v>
      </c>
      <c r="C30" s="28">
        <v>1.3</v>
      </c>
      <c r="F30" s="13" t="s">
        <v>12</v>
      </c>
      <c r="G30" s="16" t="s">
        <v>6</v>
      </c>
      <c r="H30" s="21">
        <f t="shared" ref="H30:H32" si="3">15%*C22</f>
        <v>0</v>
      </c>
    </row>
    <row r="31" spans="1:8">
      <c r="A31" s="10" t="s">
        <v>14</v>
      </c>
      <c r="B31" s="32" t="s">
        <v>7</v>
      </c>
      <c r="C31" s="28">
        <v>201.3</v>
      </c>
      <c r="F31" s="13" t="s">
        <v>12</v>
      </c>
      <c r="G31" s="16" t="s">
        <v>7</v>
      </c>
      <c r="H31" s="21">
        <f t="shared" si="3"/>
        <v>1.2</v>
      </c>
    </row>
    <row r="32" spans="1:8" ht="15.75" thickBot="1">
      <c r="A32" s="11" t="s">
        <v>14</v>
      </c>
      <c r="B32" s="33" t="s">
        <v>8</v>
      </c>
      <c r="C32" s="30">
        <v>162.6</v>
      </c>
      <c r="F32" s="14" t="s">
        <v>12</v>
      </c>
      <c r="G32" s="18" t="s">
        <v>8</v>
      </c>
      <c r="H32" s="19">
        <f t="shared" si="3"/>
        <v>0</v>
      </c>
    </row>
    <row r="33" spans="1:8">
      <c r="A33" s="9" t="s">
        <v>15</v>
      </c>
      <c r="B33" s="31" t="s">
        <v>5</v>
      </c>
      <c r="C33" s="26">
        <v>0</v>
      </c>
      <c r="F33" s="15" t="s">
        <v>22</v>
      </c>
      <c r="G33" s="20" t="s">
        <v>5</v>
      </c>
      <c r="H33" s="21">
        <f>25%*C21</f>
        <v>1.325</v>
      </c>
    </row>
    <row r="34" spans="1:8">
      <c r="A34" s="10" t="s">
        <v>15</v>
      </c>
      <c r="B34" s="32" t="s">
        <v>6</v>
      </c>
      <c r="C34" s="28">
        <v>0</v>
      </c>
      <c r="F34" s="13" t="s">
        <v>22</v>
      </c>
      <c r="G34" s="16" t="s">
        <v>6</v>
      </c>
      <c r="H34" s="21">
        <f t="shared" ref="H34:H36" si="4">25%*C22</f>
        <v>0</v>
      </c>
    </row>
    <row r="35" spans="1:8">
      <c r="A35" s="10" t="s">
        <v>15</v>
      </c>
      <c r="B35" s="32" t="s">
        <v>7</v>
      </c>
      <c r="C35" s="28">
        <v>30.2</v>
      </c>
      <c r="F35" s="13" t="s">
        <v>22</v>
      </c>
      <c r="G35" s="16" t="s">
        <v>7</v>
      </c>
      <c r="H35" s="21">
        <f t="shared" si="4"/>
        <v>2</v>
      </c>
    </row>
    <row r="36" spans="1:8" ht="15.75" thickBot="1">
      <c r="A36" s="11" t="s">
        <v>15</v>
      </c>
      <c r="B36" s="33" t="s">
        <v>8</v>
      </c>
      <c r="C36" s="30">
        <v>39.799999999999997</v>
      </c>
      <c r="F36" s="14" t="s">
        <v>22</v>
      </c>
      <c r="G36" s="18" t="s">
        <v>8</v>
      </c>
      <c r="H36" s="19">
        <f t="shared" si="4"/>
        <v>0</v>
      </c>
    </row>
    <row r="37" spans="1:8">
      <c r="A37" s="9" t="s">
        <v>16</v>
      </c>
      <c r="B37" s="31" t="s">
        <v>5</v>
      </c>
      <c r="C37" s="26">
        <v>0</v>
      </c>
      <c r="F37" s="15" t="s">
        <v>23</v>
      </c>
      <c r="G37" s="20" t="s">
        <v>5</v>
      </c>
      <c r="H37" s="21">
        <f>60%*C21</f>
        <v>3.1799999999999997</v>
      </c>
    </row>
    <row r="38" spans="1:8">
      <c r="A38" s="10" t="s">
        <v>16</v>
      </c>
      <c r="B38" s="32" t="s">
        <v>6</v>
      </c>
      <c r="C38" s="28">
        <v>0</v>
      </c>
      <c r="F38" s="13" t="s">
        <v>23</v>
      </c>
      <c r="G38" s="16" t="s">
        <v>6</v>
      </c>
      <c r="H38" s="21">
        <f t="shared" ref="H38:H40" si="5">60%*C22</f>
        <v>0</v>
      </c>
    </row>
    <row r="39" spans="1:8">
      <c r="A39" s="10" t="s">
        <v>16</v>
      </c>
      <c r="B39" s="32" t="s">
        <v>7</v>
      </c>
      <c r="C39" s="28">
        <v>0</v>
      </c>
      <c r="F39" s="13" t="s">
        <v>23</v>
      </c>
      <c r="G39" s="16" t="s">
        <v>7</v>
      </c>
      <c r="H39" s="21">
        <f t="shared" si="5"/>
        <v>4.8</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41.4</v>
      </c>
    </row>
    <row r="42" spans="1:8">
      <c r="A42" s="10" t="s">
        <v>17</v>
      </c>
      <c r="B42" s="32" t="s">
        <v>6</v>
      </c>
      <c r="C42" s="28">
        <v>0</v>
      </c>
      <c r="F42" s="13" t="s">
        <v>13</v>
      </c>
      <c r="G42" s="23" t="s">
        <v>6</v>
      </c>
      <c r="H42" s="21">
        <f t="shared" ref="H42:H43" si="6">C26</f>
        <v>0</v>
      </c>
    </row>
    <row r="43" spans="1:8">
      <c r="A43" s="10" t="s">
        <v>17</v>
      </c>
      <c r="B43" s="32" t="s">
        <v>7</v>
      </c>
      <c r="C43" s="28">
        <v>19.8</v>
      </c>
      <c r="F43" s="13" t="s">
        <v>13</v>
      </c>
      <c r="G43" s="23" t="s">
        <v>7</v>
      </c>
      <c r="H43" s="21">
        <f t="shared" si="6"/>
        <v>62.9</v>
      </c>
    </row>
    <row r="44" spans="1:8" ht="15.75" thickBot="1">
      <c r="A44" s="11" t="s">
        <v>17</v>
      </c>
      <c r="B44" s="33" t="s">
        <v>8</v>
      </c>
      <c r="C44" s="30">
        <v>12.2</v>
      </c>
      <c r="F44" s="14" t="s">
        <v>13</v>
      </c>
      <c r="G44" s="24" t="s">
        <v>8</v>
      </c>
      <c r="H44" s="19">
        <f>C28</f>
        <v>0</v>
      </c>
    </row>
    <row r="45" spans="1:8">
      <c r="F45" s="15" t="s">
        <v>14</v>
      </c>
      <c r="G45" s="22" t="s">
        <v>5</v>
      </c>
      <c r="H45" s="21">
        <f>C29</f>
        <v>0</v>
      </c>
    </row>
    <row r="46" spans="1:8">
      <c r="C46" s="1">
        <f>SUM(C9:C45)</f>
        <v>3189.7000000000007</v>
      </c>
      <c r="F46" s="13" t="s">
        <v>14</v>
      </c>
      <c r="G46" s="23" t="s">
        <v>6</v>
      </c>
      <c r="H46" s="21">
        <f t="shared" ref="H46:H47" si="7">C30</f>
        <v>1.3</v>
      </c>
    </row>
    <row r="47" spans="1:8">
      <c r="F47" s="13" t="s">
        <v>14</v>
      </c>
      <c r="G47" s="23" t="s">
        <v>7</v>
      </c>
      <c r="H47" s="21">
        <f t="shared" si="7"/>
        <v>201.3</v>
      </c>
    </row>
    <row r="48" spans="1:8" ht="15.75" thickBot="1">
      <c r="F48" s="14" t="s">
        <v>14</v>
      </c>
      <c r="G48" s="24" t="s">
        <v>8</v>
      </c>
      <c r="H48" s="19">
        <f>C32</f>
        <v>162.6</v>
      </c>
    </row>
    <row r="49" spans="6:8">
      <c r="F49" s="15" t="s">
        <v>15</v>
      </c>
      <c r="G49" s="22" t="s">
        <v>5</v>
      </c>
      <c r="H49" s="21">
        <f>C33</f>
        <v>0</v>
      </c>
    </row>
    <row r="50" spans="6:8">
      <c r="F50" s="13" t="s">
        <v>15</v>
      </c>
      <c r="G50" s="23" t="s">
        <v>6</v>
      </c>
      <c r="H50" s="21">
        <f t="shared" ref="H50:H51" si="8">C34</f>
        <v>0</v>
      </c>
    </row>
    <row r="51" spans="6:8">
      <c r="F51" s="13" t="s">
        <v>15</v>
      </c>
      <c r="G51" s="23" t="s">
        <v>7</v>
      </c>
      <c r="H51" s="21">
        <f t="shared" si="8"/>
        <v>30.2</v>
      </c>
    </row>
    <row r="52" spans="6:8" ht="15.75" thickBot="1">
      <c r="F52" s="14" t="s">
        <v>15</v>
      </c>
      <c r="G52" s="24" t="s">
        <v>8</v>
      </c>
      <c r="H52" s="19">
        <f>C36</f>
        <v>39.799999999999997</v>
      </c>
    </row>
    <row r="53" spans="6:8">
      <c r="F53" s="15" t="s">
        <v>16</v>
      </c>
      <c r="G53" s="22" t="s">
        <v>5</v>
      </c>
      <c r="H53" s="21">
        <f>C37</f>
        <v>0</v>
      </c>
    </row>
    <row r="54" spans="6:8">
      <c r="F54" s="13" t="s">
        <v>16</v>
      </c>
      <c r="G54" s="23" t="s">
        <v>6</v>
      </c>
      <c r="H54" s="21">
        <f t="shared" ref="H54:H55" si="9">C38</f>
        <v>0</v>
      </c>
    </row>
    <row r="55" spans="6:8">
      <c r="F55" s="13" t="s">
        <v>16</v>
      </c>
      <c r="G55" s="23" t="s">
        <v>7</v>
      </c>
      <c r="H55" s="21">
        <f t="shared" si="9"/>
        <v>0</v>
      </c>
    </row>
    <row r="56" spans="6:8" ht="15.75" thickBot="1">
      <c r="F56" s="14" t="s">
        <v>16</v>
      </c>
      <c r="G56" s="24" t="s">
        <v>8</v>
      </c>
      <c r="H56" s="19">
        <f>C40</f>
        <v>0</v>
      </c>
    </row>
    <row r="57" spans="6:8">
      <c r="F57" s="15" t="s">
        <v>17</v>
      </c>
      <c r="G57" s="22" t="s">
        <v>5</v>
      </c>
      <c r="H57" s="21">
        <f>C41</f>
        <v>0</v>
      </c>
    </row>
    <row r="58" spans="6:8">
      <c r="F58" s="13" t="s">
        <v>17</v>
      </c>
      <c r="G58" s="23" t="s">
        <v>6</v>
      </c>
      <c r="H58" s="21">
        <f t="shared" ref="H58:H59" si="10">C42</f>
        <v>0</v>
      </c>
    </row>
    <row r="59" spans="6:8">
      <c r="F59" s="13" t="s">
        <v>17</v>
      </c>
      <c r="G59" s="23" t="s">
        <v>7</v>
      </c>
      <c r="H59" s="21">
        <f t="shared" si="10"/>
        <v>19.8</v>
      </c>
    </row>
    <row r="60" spans="6:8" ht="15.75" thickBot="1">
      <c r="F60" s="14" t="s">
        <v>17</v>
      </c>
      <c r="G60" s="24" t="s">
        <v>8</v>
      </c>
      <c r="H60" s="19">
        <f>C44</f>
        <v>12.2</v>
      </c>
    </row>
    <row r="62" spans="6:8">
      <c r="H62" s="1">
        <f>SUM(H9:H60)</f>
        <v>3189.7000000000003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H62"/>
  <sheetViews>
    <sheetView topLeftCell="A10"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51</v>
      </c>
      <c r="B2" s="35"/>
      <c r="C2" s="35"/>
      <c r="D2" s="35"/>
      <c r="E2" s="35"/>
      <c r="F2" s="35"/>
      <c r="G2" s="35"/>
      <c r="H2" s="36"/>
    </row>
    <row r="3" spans="1:8" ht="18.75">
      <c r="A3" s="2" t="s">
        <v>0</v>
      </c>
    </row>
    <row r="5" spans="1:8" ht="15.75">
      <c r="A5" s="5" t="s">
        <v>26</v>
      </c>
      <c r="B5" s="5"/>
      <c r="C5" s="5"/>
      <c r="F5" s="12" t="s">
        <v>24</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214.4</v>
      </c>
      <c r="F9" s="15" t="s">
        <v>18</v>
      </c>
      <c r="G9" s="20" t="s">
        <v>5</v>
      </c>
      <c r="H9" s="21">
        <f>C9+12.5%*C17</f>
        <v>214.6</v>
      </c>
    </row>
    <row r="10" spans="1:8">
      <c r="A10" s="10" t="s">
        <v>4</v>
      </c>
      <c r="B10" s="27" t="s">
        <v>6</v>
      </c>
      <c r="C10" s="28">
        <v>78.7</v>
      </c>
      <c r="F10" s="13" t="s">
        <v>18</v>
      </c>
      <c r="G10" s="16" t="s">
        <v>6</v>
      </c>
      <c r="H10" s="17">
        <f t="shared" ref="H10:H12" si="0">C10+12.5%*C18</f>
        <v>78.900000000000006</v>
      </c>
    </row>
    <row r="11" spans="1:8">
      <c r="A11" s="10" t="s">
        <v>4</v>
      </c>
      <c r="B11" s="27" t="s">
        <v>7</v>
      </c>
      <c r="C11" s="28">
        <v>0</v>
      </c>
      <c r="F11" s="13" t="s">
        <v>19</v>
      </c>
      <c r="G11" s="16" t="s">
        <v>7</v>
      </c>
      <c r="H11" s="17">
        <f t="shared" si="0"/>
        <v>0</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10</v>
      </c>
      <c r="B17" s="25" t="s">
        <v>5</v>
      </c>
      <c r="C17" s="26">
        <v>1.6</v>
      </c>
      <c r="F17" s="15" t="s">
        <v>9</v>
      </c>
      <c r="G17" s="20" t="s">
        <v>5</v>
      </c>
      <c r="H17" s="21">
        <f>C13</f>
        <v>0</v>
      </c>
    </row>
    <row r="18" spans="1:8">
      <c r="A18" s="10" t="s">
        <v>10</v>
      </c>
      <c r="B18" s="27" t="s">
        <v>6</v>
      </c>
      <c r="C18" s="28">
        <v>1.6</v>
      </c>
      <c r="F18" s="13" t="s">
        <v>9</v>
      </c>
      <c r="G18" s="16" t="s">
        <v>6</v>
      </c>
      <c r="H18" s="17">
        <f t="shared" ref="H18:H19" si="1">C14</f>
        <v>0</v>
      </c>
    </row>
    <row r="19" spans="1:8">
      <c r="A19" s="10" t="s">
        <v>10</v>
      </c>
      <c r="B19" s="27" t="s">
        <v>7</v>
      </c>
      <c r="C19" s="28">
        <v>0</v>
      </c>
      <c r="F19" s="13" t="s">
        <v>9</v>
      </c>
      <c r="G19" s="16" t="s">
        <v>7</v>
      </c>
      <c r="H19" s="17">
        <f t="shared" si="1"/>
        <v>0</v>
      </c>
    </row>
    <row r="20" spans="1:8" ht="15.75" thickBot="1">
      <c r="A20" s="11" t="s">
        <v>10</v>
      </c>
      <c r="B20" s="29" t="s">
        <v>8</v>
      </c>
      <c r="C20" s="30">
        <v>0</v>
      </c>
      <c r="F20" s="14" t="s">
        <v>9</v>
      </c>
      <c r="G20" s="18" t="s">
        <v>8</v>
      </c>
      <c r="H20" s="19">
        <f>C16</f>
        <v>0</v>
      </c>
    </row>
    <row r="21" spans="1:8">
      <c r="A21" s="9" t="s">
        <v>11</v>
      </c>
      <c r="B21" s="25" t="s">
        <v>5</v>
      </c>
      <c r="C21" s="26">
        <v>0.2</v>
      </c>
      <c r="F21" s="15" t="s">
        <v>10</v>
      </c>
      <c r="G21" s="20" t="s">
        <v>5</v>
      </c>
      <c r="H21" s="21">
        <f>C17*87.5%</f>
        <v>1.4000000000000001</v>
      </c>
    </row>
    <row r="22" spans="1:8">
      <c r="A22" s="10" t="s">
        <v>12</v>
      </c>
      <c r="B22" s="27" t="s">
        <v>6</v>
      </c>
      <c r="C22" s="28">
        <v>0.4</v>
      </c>
      <c r="F22" s="13" t="s">
        <v>10</v>
      </c>
      <c r="G22" s="16" t="s">
        <v>6</v>
      </c>
      <c r="H22" s="17">
        <f t="shared" ref="H22:H24" si="2">C18*87.5%</f>
        <v>1.4000000000000001</v>
      </c>
    </row>
    <row r="23" spans="1:8">
      <c r="A23" s="10" t="s">
        <v>12</v>
      </c>
      <c r="B23" s="27" t="s">
        <v>7</v>
      </c>
      <c r="C23" s="28">
        <v>0</v>
      </c>
      <c r="F23" s="13" t="s">
        <v>10</v>
      </c>
      <c r="G23" s="16" t="s">
        <v>7</v>
      </c>
      <c r="H23" s="17">
        <f t="shared" si="2"/>
        <v>0</v>
      </c>
    </row>
    <row r="24" spans="1:8" ht="15.75" thickBot="1">
      <c r="A24" s="11" t="s">
        <v>12</v>
      </c>
      <c r="B24" s="29" t="s">
        <v>8</v>
      </c>
      <c r="C24" s="30">
        <v>0</v>
      </c>
      <c r="F24" s="14" t="s">
        <v>10</v>
      </c>
      <c r="G24" s="18" t="s">
        <v>8</v>
      </c>
      <c r="H24" s="19">
        <f t="shared" si="2"/>
        <v>0</v>
      </c>
    </row>
    <row r="25" spans="1:8">
      <c r="A25" s="9" t="s">
        <v>13</v>
      </c>
      <c r="B25" s="31" t="s">
        <v>5</v>
      </c>
      <c r="C25" s="26">
        <v>9.8000000000000007</v>
      </c>
      <c r="F25" s="15" t="s">
        <v>21</v>
      </c>
      <c r="G25" s="20" t="s">
        <v>5</v>
      </c>
      <c r="H25" s="21">
        <v>0</v>
      </c>
    </row>
    <row r="26" spans="1:8">
      <c r="A26" s="10" t="s">
        <v>13</v>
      </c>
      <c r="B26" s="32" t="s">
        <v>6</v>
      </c>
      <c r="C26" s="28">
        <v>3.8</v>
      </c>
      <c r="F26" s="13" t="s">
        <v>21</v>
      </c>
      <c r="G26" s="16" t="s">
        <v>6</v>
      </c>
      <c r="H26" s="17">
        <v>0</v>
      </c>
    </row>
    <row r="27" spans="1:8">
      <c r="A27" s="10" t="s">
        <v>13</v>
      </c>
      <c r="B27" s="32" t="s">
        <v>7</v>
      </c>
      <c r="C27" s="28">
        <v>0</v>
      </c>
      <c r="F27" s="13" t="s">
        <v>21</v>
      </c>
      <c r="G27" s="16" t="s">
        <v>7</v>
      </c>
      <c r="H27" s="17">
        <v>0</v>
      </c>
    </row>
    <row r="28" spans="1:8" ht="15.75" thickBot="1">
      <c r="A28" s="11" t="s">
        <v>13</v>
      </c>
      <c r="B28" s="33" t="s">
        <v>8</v>
      </c>
      <c r="C28" s="30">
        <v>0</v>
      </c>
      <c r="F28" s="14" t="s">
        <v>21</v>
      </c>
      <c r="G28" s="18" t="s">
        <v>8</v>
      </c>
      <c r="H28" s="19">
        <v>0</v>
      </c>
    </row>
    <row r="29" spans="1:8">
      <c r="A29" s="9" t="s">
        <v>14</v>
      </c>
      <c r="B29" s="31" t="s">
        <v>5</v>
      </c>
      <c r="C29" s="26">
        <v>0</v>
      </c>
      <c r="F29" s="15" t="s">
        <v>12</v>
      </c>
      <c r="G29" s="20" t="s">
        <v>5</v>
      </c>
      <c r="H29" s="21">
        <f>15%*C21</f>
        <v>0.03</v>
      </c>
    </row>
    <row r="30" spans="1:8">
      <c r="A30" s="10" t="s">
        <v>14</v>
      </c>
      <c r="B30" s="32" t="s">
        <v>6</v>
      </c>
      <c r="C30" s="28">
        <v>0.4</v>
      </c>
      <c r="F30" s="13" t="s">
        <v>12</v>
      </c>
      <c r="G30" s="16" t="s">
        <v>6</v>
      </c>
      <c r="H30" s="17">
        <f t="shared" ref="H30:H32" si="3">15%*C22</f>
        <v>0.06</v>
      </c>
    </row>
    <row r="31" spans="1:8">
      <c r="A31" s="10" t="s">
        <v>14</v>
      </c>
      <c r="B31" s="32" t="s">
        <v>7</v>
      </c>
      <c r="C31" s="28">
        <v>0</v>
      </c>
      <c r="F31" s="13" t="s">
        <v>12</v>
      </c>
      <c r="G31" s="16" t="s">
        <v>7</v>
      </c>
      <c r="H31" s="17">
        <f t="shared" si="3"/>
        <v>0</v>
      </c>
    </row>
    <row r="32" spans="1:8" ht="15.75" thickBot="1">
      <c r="A32" s="11" t="s">
        <v>14</v>
      </c>
      <c r="B32" s="33" t="s">
        <v>8</v>
      </c>
      <c r="C32" s="30">
        <v>25.6</v>
      </c>
      <c r="F32" s="14" t="s">
        <v>12</v>
      </c>
      <c r="G32" s="18" t="s">
        <v>8</v>
      </c>
      <c r="H32" s="19">
        <f t="shared" si="3"/>
        <v>0</v>
      </c>
    </row>
    <row r="33" spans="1:8">
      <c r="A33" s="9" t="s">
        <v>15</v>
      </c>
      <c r="B33" s="31" t="s">
        <v>5</v>
      </c>
      <c r="C33" s="26">
        <v>0</v>
      </c>
      <c r="F33" s="15" t="s">
        <v>22</v>
      </c>
      <c r="G33" s="20" t="s">
        <v>5</v>
      </c>
      <c r="H33" s="21">
        <f>25%*C21</f>
        <v>0.05</v>
      </c>
    </row>
    <row r="34" spans="1:8">
      <c r="A34" s="10" t="s">
        <v>15</v>
      </c>
      <c r="B34" s="32" t="s">
        <v>6</v>
      </c>
      <c r="C34" s="28">
        <v>2.2000000000000002</v>
      </c>
      <c r="F34" s="13" t="s">
        <v>22</v>
      </c>
      <c r="G34" s="16" t="s">
        <v>6</v>
      </c>
      <c r="H34" s="17">
        <f t="shared" ref="H34:H36" si="4">25%*C22</f>
        <v>0.1</v>
      </c>
    </row>
    <row r="35" spans="1:8">
      <c r="A35" s="10" t="s">
        <v>15</v>
      </c>
      <c r="B35" s="32" t="s">
        <v>7</v>
      </c>
      <c r="C35" s="28">
        <v>0</v>
      </c>
      <c r="F35" s="13" t="s">
        <v>22</v>
      </c>
      <c r="G35" s="16" t="s">
        <v>7</v>
      </c>
      <c r="H35" s="17">
        <f t="shared" si="4"/>
        <v>0</v>
      </c>
    </row>
    <row r="36" spans="1:8" ht="15.75" thickBot="1">
      <c r="A36" s="11" t="s">
        <v>15</v>
      </c>
      <c r="B36" s="33" t="s">
        <v>8</v>
      </c>
      <c r="C36" s="30">
        <v>30.2</v>
      </c>
      <c r="F36" s="14" t="s">
        <v>22</v>
      </c>
      <c r="G36" s="18" t="s">
        <v>8</v>
      </c>
      <c r="H36" s="19">
        <f t="shared" si="4"/>
        <v>0</v>
      </c>
    </row>
    <row r="37" spans="1:8">
      <c r="A37" s="9" t="s">
        <v>16</v>
      </c>
      <c r="B37" s="31" t="s">
        <v>5</v>
      </c>
      <c r="C37" s="26">
        <v>0</v>
      </c>
      <c r="F37" s="15" t="s">
        <v>23</v>
      </c>
      <c r="G37" s="20" t="s">
        <v>5</v>
      </c>
      <c r="H37" s="21">
        <f>60%*C21</f>
        <v>0.12</v>
      </c>
    </row>
    <row r="38" spans="1:8">
      <c r="A38" s="10" t="s">
        <v>16</v>
      </c>
      <c r="B38" s="32" t="s">
        <v>6</v>
      </c>
      <c r="C38" s="28">
        <v>0</v>
      </c>
      <c r="F38" s="13" t="s">
        <v>23</v>
      </c>
      <c r="G38" s="16" t="s">
        <v>6</v>
      </c>
      <c r="H38" s="17">
        <f t="shared" ref="H38:H40" si="5">60%*C22</f>
        <v>0.24</v>
      </c>
    </row>
    <row r="39" spans="1:8">
      <c r="A39" s="10" t="s">
        <v>16</v>
      </c>
      <c r="B39" s="32" t="s">
        <v>7</v>
      </c>
      <c r="C39" s="28">
        <v>0</v>
      </c>
      <c r="F39" s="13" t="s">
        <v>23</v>
      </c>
      <c r="G39" s="16" t="s">
        <v>7</v>
      </c>
      <c r="H39" s="17">
        <f t="shared" si="5"/>
        <v>0</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9.8000000000000007</v>
      </c>
    </row>
    <row r="42" spans="1:8">
      <c r="A42" s="10" t="s">
        <v>17</v>
      </c>
      <c r="B42" s="32" t="s">
        <v>6</v>
      </c>
      <c r="C42" s="28">
        <v>1.8</v>
      </c>
      <c r="F42" s="13" t="s">
        <v>13</v>
      </c>
      <c r="G42" s="23" t="s">
        <v>6</v>
      </c>
      <c r="H42" s="17">
        <f t="shared" ref="H42:H43" si="6">C26</f>
        <v>3.8</v>
      </c>
    </row>
    <row r="43" spans="1:8">
      <c r="A43" s="10" t="s">
        <v>17</v>
      </c>
      <c r="B43" s="32" t="s">
        <v>7</v>
      </c>
      <c r="C43" s="28">
        <v>0</v>
      </c>
      <c r="F43" s="13" t="s">
        <v>13</v>
      </c>
      <c r="G43" s="23" t="s">
        <v>7</v>
      </c>
      <c r="H43" s="17">
        <f t="shared" si="6"/>
        <v>0</v>
      </c>
    </row>
    <row r="44" spans="1:8" ht="15.75" thickBot="1">
      <c r="A44" s="11" t="s">
        <v>17</v>
      </c>
      <c r="B44" s="33" t="s">
        <v>8</v>
      </c>
      <c r="C44" s="30">
        <v>24.7</v>
      </c>
      <c r="F44" s="14" t="s">
        <v>13</v>
      </c>
      <c r="G44" s="24" t="s">
        <v>8</v>
      </c>
      <c r="H44" s="19">
        <f>C28</f>
        <v>0</v>
      </c>
    </row>
    <row r="45" spans="1:8">
      <c r="F45" s="15" t="s">
        <v>14</v>
      </c>
      <c r="G45" s="22" t="s">
        <v>5</v>
      </c>
      <c r="H45" s="21">
        <f>C29</f>
        <v>0</v>
      </c>
    </row>
    <row r="46" spans="1:8">
      <c r="C46" s="1">
        <f>SUM(C9:C45)</f>
        <v>395.40000000000003</v>
      </c>
      <c r="F46" s="13" t="s">
        <v>14</v>
      </c>
      <c r="G46" s="23" t="s">
        <v>6</v>
      </c>
      <c r="H46" s="17">
        <f t="shared" ref="H46:H47" si="7">C30</f>
        <v>0.4</v>
      </c>
    </row>
    <row r="47" spans="1:8">
      <c r="F47" s="13" t="s">
        <v>14</v>
      </c>
      <c r="G47" s="23" t="s">
        <v>7</v>
      </c>
      <c r="H47" s="17">
        <f t="shared" si="7"/>
        <v>0</v>
      </c>
    </row>
    <row r="48" spans="1:8" ht="15.75" thickBot="1">
      <c r="F48" s="14" t="s">
        <v>14</v>
      </c>
      <c r="G48" s="24" t="s">
        <v>8</v>
      </c>
      <c r="H48" s="19">
        <f>C32</f>
        <v>25.6</v>
      </c>
    </row>
    <row r="49" spans="6:8">
      <c r="F49" s="15" t="s">
        <v>15</v>
      </c>
      <c r="G49" s="22" t="s">
        <v>5</v>
      </c>
      <c r="H49" s="21">
        <f>C33</f>
        <v>0</v>
      </c>
    </row>
    <row r="50" spans="6:8">
      <c r="F50" s="13" t="s">
        <v>15</v>
      </c>
      <c r="G50" s="23" t="s">
        <v>6</v>
      </c>
      <c r="H50" s="17">
        <f t="shared" ref="H50:H51" si="8">C34</f>
        <v>2.2000000000000002</v>
      </c>
    </row>
    <row r="51" spans="6:8">
      <c r="F51" s="13" t="s">
        <v>15</v>
      </c>
      <c r="G51" s="23" t="s">
        <v>7</v>
      </c>
      <c r="H51" s="17">
        <f t="shared" si="8"/>
        <v>0</v>
      </c>
    </row>
    <row r="52" spans="6:8" ht="15.75" thickBot="1">
      <c r="F52" s="14" t="s">
        <v>15</v>
      </c>
      <c r="G52" s="24" t="s">
        <v>8</v>
      </c>
      <c r="H52" s="19">
        <f>C36</f>
        <v>30.2</v>
      </c>
    </row>
    <row r="53" spans="6:8">
      <c r="F53" s="15" t="s">
        <v>16</v>
      </c>
      <c r="G53" s="22" t="s">
        <v>5</v>
      </c>
      <c r="H53" s="21">
        <f>C37</f>
        <v>0</v>
      </c>
    </row>
    <row r="54" spans="6:8">
      <c r="F54" s="13" t="s">
        <v>16</v>
      </c>
      <c r="G54" s="23" t="s">
        <v>6</v>
      </c>
      <c r="H54" s="17">
        <f t="shared" ref="H54:H55" si="9">C38</f>
        <v>0</v>
      </c>
    </row>
    <row r="55" spans="6:8">
      <c r="F55" s="13" t="s">
        <v>16</v>
      </c>
      <c r="G55" s="23" t="s">
        <v>7</v>
      </c>
      <c r="H55" s="17">
        <f t="shared" si="9"/>
        <v>0</v>
      </c>
    </row>
    <row r="56" spans="6:8" ht="15.75" thickBot="1">
      <c r="F56" s="14" t="s">
        <v>16</v>
      </c>
      <c r="G56" s="24" t="s">
        <v>8</v>
      </c>
      <c r="H56" s="19">
        <f>C40</f>
        <v>0</v>
      </c>
    </row>
    <row r="57" spans="6:8">
      <c r="F57" s="15" t="s">
        <v>17</v>
      </c>
      <c r="G57" s="22" t="s">
        <v>5</v>
      </c>
      <c r="H57" s="21">
        <f>C41</f>
        <v>0</v>
      </c>
    </row>
    <row r="58" spans="6:8">
      <c r="F58" s="13" t="s">
        <v>17</v>
      </c>
      <c r="G58" s="23" t="s">
        <v>6</v>
      </c>
      <c r="H58" s="17">
        <f t="shared" ref="H58:H59" si="10">C42</f>
        <v>1.8</v>
      </c>
    </row>
    <row r="59" spans="6:8">
      <c r="F59" s="13" t="s">
        <v>17</v>
      </c>
      <c r="G59" s="23" t="s">
        <v>7</v>
      </c>
      <c r="H59" s="17">
        <f t="shared" si="10"/>
        <v>0</v>
      </c>
    </row>
    <row r="60" spans="6:8" ht="15.75" thickBot="1">
      <c r="F60" s="14" t="s">
        <v>17</v>
      </c>
      <c r="G60" s="24" t="s">
        <v>8</v>
      </c>
      <c r="H60" s="19">
        <f>C44</f>
        <v>24.7</v>
      </c>
    </row>
    <row r="62" spans="6:8">
      <c r="H62" s="1">
        <f>SUM(H9:H60)</f>
        <v>395.4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H62"/>
  <sheetViews>
    <sheetView tabSelected="1" topLeftCell="A4"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47</v>
      </c>
      <c r="B2" s="35"/>
      <c r="C2" s="35"/>
      <c r="D2" s="35"/>
      <c r="E2" s="35"/>
      <c r="F2" s="35"/>
      <c r="G2" s="35"/>
      <c r="H2" s="36"/>
    </row>
    <row r="3" spans="1:8" ht="18.75">
      <c r="A3" s="2" t="s">
        <v>0</v>
      </c>
    </row>
    <row r="5" spans="1:8" ht="15.75">
      <c r="A5" s="5" t="s">
        <v>26</v>
      </c>
      <c r="B5" s="5"/>
      <c r="C5" s="5"/>
      <c r="F5" s="12" t="s">
        <v>24</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0</v>
      </c>
      <c r="F9" s="15" t="s">
        <v>18</v>
      </c>
      <c r="G9" s="20" t="s">
        <v>5</v>
      </c>
      <c r="H9" s="21">
        <f>C9+12.5%*C17</f>
        <v>0</v>
      </c>
    </row>
    <row r="10" spans="1:8">
      <c r="A10" s="10" t="s">
        <v>4</v>
      </c>
      <c r="B10" s="27" t="s">
        <v>6</v>
      </c>
      <c r="C10" s="28">
        <v>255.5</v>
      </c>
      <c r="F10" s="13" t="s">
        <v>18</v>
      </c>
      <c r="G10" s="16" t="s">
        <v>6</v>
      </c>
      <c r="H10" s="17">
        <f t="shared" ref="H10:H12" si="0">C10+12.5%*C18</f>
        <v>256.08749999999998</v>
      </c>
    </row>
    <row r="11" spans="1:8">
      <c r="A11" s="10" t="s">
        <v>4</v>
      </c>
      <c r="B11" s="27" t="s">
        <v>7</v>
      </c>
      <c r="C11" s="28">
        <v>0</v>
      </c>
      <c r="F11" s="13" t="s">
        <v>19</v>
      </c>
      <c r="G11" s="16" t="s">
        <v>7</v>
      </c>
      <c r="H11" s="17">
        <f t="shared" si="0"/>
        <v>0</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10</v>
      </c>
      <c r="B17" s="25" t="s">
        <v>5</v>
      </c>
      <c r="C17" s="26">
        <v>0</v>
      </c>
      <c r="F17" s="15" t="s">
        <v>9</v>
      </c>
      <c r="G17" s="20" t="s">
        <v>5</v>
      </c>
      <c r="H17" s="21">
        <f>C13</f>
        <v>0</v>
      </c>
    </row>
    <row r="18" spans="1:8">
      <c r="A18" s="10" t="s">
        <v>10</v>
      </c>
      <c r="B18" s="27" t="s">
        <v>6</v>
      </c>
      <c r="C18" s="28">
        <v>4.7</v>
      </c>
      <c r="F18" s="13" t="s">
        <v>9</v>
      </c>
      <c r="G18" s="16" t="s">
        <v>6</v>
      </c>
      <c r="H18" s="17">
        <f t="shared" ref="H18:H19" si="1">C14</f>
        <v>0</v>
      </c>
    </row>
    <row r="19" spans="1:8">
      <c r="A19" s="10" t="s">
        <v>10</v>
      </c>
      <c r="B19" s="27" t="s">
        <v>7</v>
      </c>
      <c r="C19" s="28">
        <v>0</v>
      </c>
      <c r="F19" s="13" t="s">
        <v>9</v>
      </c>
      <c r="G19" s="16" t="s">
        <v>7</v>
      </c>
      <c r="H19" s="17">
        <f t="shared" si="1"/>
        <v>0</v>
      </c>
    </row>
    <row r="20" spans="1:8" ht="15.75" thickBot="1">
      <c r="A20" s="11" t="s">
        <v>10</v>
      </c>
      <c r="B20" s="29" t="s">
        <v>8</v>
      </c>
      <c r="C20" s="30">
        <v>0</v>
      </c>
      <c r="F20" s="14" t="s">
        <v>9</v>
      </c>
      <c r="G20" s="18" t="s">
        <v>8</v>
      </c>
      <c r="H20" s="19">
        <f>C16</f>
        <v>0</v>
      </c>
    </row>
    <row r="21" spans="1:8">
      <c r="A21" s="9" t="s">
        <v>11</v>
      </c>
      <c r="B21" s="25" t="s">
        <v>5</v>
      </c>
      <c r="C21" s="26">
        <v>0</v>
      </c>
      <c r="F21" s="15" t="s">
        <v>10</v>
      </c>
      <c r="G21" s="20" t="s">
        <v>5</v>
      </c>
      <c r="H21" s="21">
        <f>C17*87.5%</f>
        <v>0</v>
      </c>
    </row>
    <row r="22" spans="1:8">
      <c r="A22" s="10" t="s">
        <v>12</v>
      </c>
      <c r="B22" s="27" t="s">
        <v>6</v>
      </c>
      <c r="C22" s="28">
        <v>2.4</v>
      </c>
      <c r="F22" s="13" t="s">
        <v>10</v>
      </c>
      <c r="G22" s="16" t="s">
        <v>6</v>
      </c>
      <c r="H22" s="17">
        <f t="shared" ref="H22:H24" si="2">C18*87.5%</f>
        <v>4.1124999999999998</v>
      </c>
    </row>
    <row r="23" spans="1:8">
      <c r="A23" s="10" t="s">
        <v>12</v>
      </c>
      <c r="B23" s="27" t="s">
        <v>7</v>
      </c>
      <c r="C23" s="28">
        <v>0</v>
      </c>
      <c r="F23" s="13" t="s">
        <v>10</v>
      </c>
      <c r="G23" s="16" t="s">
        <v>7</v>
      </c>
      <c r="H23" s="17">
        <f t="shared" si="2"/>
        <v>0</v>
      </c>
    </row>
    <row r="24" spans="1:8" ht="15.75" thickBot="1">
      <c r="A24" s="11" t="s">
        <v>12</v>
      </c>
      <c r="B24" s="29" t="s">
        <v>8</v>
      </c>
      <c r="C24" s="30">
        <v>0</v>
      </c>
      <c r="F24" s="14" t="s">
        <v>10</v>
      </c>
      <c r="G24" s="18" t="s">
        <v>8</v>
      </c>
      <c r="H24" s="19">
        <f t="shared" si="2"/>
        <v>0</v>
      </c>
    </row>
    <row r="25" spans="1:8">
      <c r="A25" s="9" t="s">
        <v>13</v>
      </c>
      <c r="B25" s="31" t="s">
        <v>5</v>
      </c>
      <c r="C25" s="26">
        <v>0</v>
      </c>
      <c r="F25" s="15" t="s">
        <v>21</v>
      </c>
      <c r="G25" s="20" t="s">
        <v>5</v>
      </c>
      <c r="H25" s="21">
        <v>0</v>
      </c>
    </row>
    <row r="26" spans="1:8">
      <c r="A26" s="10" t="s">
        <v>13</v>
      </c>
      <c r="B26" s="32" t="s">
        <v>6</v>
      </c>
      <c r="C26" s="28">
        <v>10</v>
      </c>
      <c r="F26" s="13" t="s">
        <v>21</v>
      </c>
      <c r="G26" s="16" t="s">
        <v>6</v>
      </c>
      <c r="H26" s="17">
        <v>0</v>
      </c>
    </row>
    <row r="27" spans="1:8">
      <c r="A27" s="10" t="s">
        <v>13</v>
      </c>
      <c r="B27" s="32" t="s">
        <v>7</v>
      </c>
      <c r="C27" s="28">
        <v>0</v>
      </c>
      <c r="F27" s="13" t="s">
        <v>21</v>
      </c>
      <c r="G27" s="16" t="s">
        <v>7</v>
      </c>
      <c r="H27" s="17">
        <v>0</v>
      </c>
    </row>
    <row r="28" spans="1:8" ht="15.75" thickBot="1">
      <c r="A28" s="11" t="s">
        <v>13</v>
      </c>
      <c r="B28" s="33" t="s">
        <v>8</v>
      </c>
      <c r="C28" s="30">
        <v>0</v>
      </c>
      <c r="F28" s="14" t="s">
        <v>21</v>
      </c>
      <c r="G28" s="18" t="s">
        <v>8</v>
      </c>
      <c r="H28" s="19">
        <v>0</v>
      </c>
    </row>
    <row r="29" spans="1:8">
      <c r="A29" s="9" t="s">
        <v>14</v>
      </c>
      <c r="B29" s="31" t="s">
        <v>5</v>
      </c>
      <c r="C29" s="26">
        <v>0</v>
      </c>
      <c r="F29" s="15" t="s">
        <v>12</v>
      </c>
      <c r="G29" s="20" t="s">
        <v>5</v>
      </c>
      <c r="H29" s="21">
        <f>15%*C21</f>
        <v>0</v>
      </c>
    </row>
    <row r="30" spans="1:8">
      <c r="A30" s="10" t="s">
        <v>14</v>
      </c>
      <c r="B30" s="32" t="s">
        <v>6</v>
      </c>
      <c r="C30" s="28">
        <v>69.599999999999994</v>
      </c>
      <c r="F30" s="13" t="s">
        <v>12</v>
      </c>
      <c r="G30" s="16" t="s">
        <v>6</v>
      </c>
      <c r="H30" s="17">
        <f t="shared" ref="H30:H32" si="3">15%*C22</f>
        <v>0.36</v>
      </c>
    </row>
    <row r="31" spans="1:8">
      <c r="A31" s="10" t="s">
        <v>14</v>
      </c>
      <c r="B31" s="32" t="s">
        <v>7</v>
      </c>
      <c r="C31" s="28">
        <v>0</v>
      </c>
      <c r="F31" s="13" t="s">
        <v>12</v>
      </c>
      <c r="G31" s="16" t="s">
        <v>7</v>
      </c>
      <c r="H31" s="17">
        <f t="shared" si="3"/>
        <v>0</v>
      </c>
    </row>
    <row r="32" spans="1:8" ht="15.75" thickBot="1">
      <c r="A32" s="11" t="s">
        <v>14</v>
      </c>
      <c r="B32" s="33" t="s">
        <v>8</v>
      </c>
      <c r="C32" s="30">
        <v>0</v>
      </c>
      <c r="F32" s="14" t="s">
        <v>12</v>
      </c>
      <c r="G32" s="18" t="s">
        <v>8</v>
      </c>
      <c r="H32" s="19">
        <f t="shared" si="3"/>
        <v>0</v>
      </c>
    </row>
    <row r="33" spans="1:8">
      <c r="A33" s="9" t="s">
        <v>15</v>
      </c>
      <c r="B33" s="31" t="s">
        <v>5</v>
      </c>
      <c r="C33" s="26">
        <v>0</v>
      </c>
      <c r="F33" s="15" t="s">
        <v>22</v>
      </c>
      <c r="G33" s="20" t="s">
        <v>5</v>
      </c>
      <c r="H33" s="21">
        <f>25%*C21</f>
        <v>0</v>
      </c>
    </row>
    <row r="34" spans="1:8">
      <c r="A34" s="10" t="s">
        <v>15</v>
      </c>
      <c r="B34" s="32" t="s">
        <v>6</v>
      </c>
      <c r="C34" s="28">
        <v>37.6</v>
      </c>
      <c r="F34" s="13" t="s">
        <v>22</v>
      </c>
      <c r="G34" s="16" t="s">
        <v>6</v>
      </c>
      <c r="H34" s="17">
        <f t="shared" ref="H34:H36" si="4">25%*C22</f>
        <v>0.6</v>
      </c>
    </row>
    <row r="35" spans="1:8">
      <c r="A35" s="10" t="s">
        <v>15</v>
      </c>
      <c r="B35" s="32" t="s">
        <v>7</v>
      </c>
      <c r="C35" s="28">
        <v>0</v>
      </c>
      <c r="F35" s="13" t="s">
        <v>22</v>
      </c>
      <c r="G35" s="16" t="s">
        <v>7</v>
      </c>
      <c r="H35" s="17">
        <f t="shared" si="4"/>
        <v>0</v>
      </c>
    </row>
    <row r="36" spans="1:8" ht="15.75" thickBot="1">
      <c r="A36" s="11" t="s">
        <v>15</v>
      </c>
      <c r="B36" s="33" t="s">
        <v>8</v>
      </c>
      <c r="C36" s="30">
        <v>0</v>
      </c>
      <c r="F36" s="14" t="s">
        <v>22</v>
      </c>
      <c r="G36" s="18" t="s">
        <v>8</v>
      </c>
      <c r="H36" s="19">
        <f t="shared" si="4"/>
        <v>0</v>
      </c>
    </row>
    <row r="37" spans="1:8">
      <c r="A37" s="9" t="s">
        <v>16</v>
      </c>
      <c r="B37" s="31" t="s">
        <v>5</v>
      </c>
      <c r="C37" s="26">
        <v>0</v>
      </c>
      <c r="F37" s="15" t="s">
        <v>23</v>
      </c>
      <c r="G37" s="20" t="s">
        <v>5</v>
      </c>
      <c r="H37" s="21">
        <f>60%*C21</f>
        <v>0</v>
      </c>
    </row>
    <row r="38" spans="1:8">
      <c r="A38" s="10" t="s">
        <v>16</v>
      </c>
      <c r="B38" s="32" t="s">
        <v>6</v>
      </c>
      <c r="C38" s="28">
        <v>0</v>
      </c>
      <c r="F38" s="13" t="s">
        <v>23</v>
      </c>
      <c r="G38" s="16" t="s">
        <v>6</v>
      </c>
      <c r="H38" s="17">
        <f t="shared" ref="H38:H40" si="5">60%*C22</f>
        <v>1.44</v>
      </c>
    </row>
    <row r="39" spans="1:8">
      <c r="A39" s="10" t="s">
        <v>16</v>
      </c>
      <c r="B39" s="32" t="s">
        <v>7</v>
      </c>
      <c r="C39" s="28">
        <v>0</v>
      </c>
      <c r="F39" s="13" t="s">
        <v>23</v>
      </c>
      <c r="G39" s="16" t="s">
        <v>7</v>
      </c>
      <c r="H39" s="17">
        <f t="shared" si="5"/>
        <v>0</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0</v>
      </c>
    </row>
    <row r="42" spans="1:8">
      <c r="A42" s="10" t="s">
        <v>17</v>
      </c>
      <c r="B42" s="32" t="s">
        <v>6</v>
      </c>
      <c r="C42" s="28">
        <v>22.5</v>
      </c>
      <c r="F42" s="13" t="s">
        <v>13</v>
      </c>
      <c r="G42" s="23" t="s">
        <v>6</v>
      </c>
      <c r="H42" s="17">
        <f t="shared" ref="H42:H43" si="6">C26</f>
        <v>10</v>
      </c>
    </row>
    <row r="43" spans="1:8">
      <c r="A43" s="10" t="s">
        <v>17</v>
      </c>
      <c r="B43" s="32" t="s">
        <v>7</v>
      </c>
      <c r="C43" s="28">
        <v>0</v>
      </c>
      <c r="F43" s="13" t="s">
        <v>13</v>
      </c>
      <c r="G43" s="23" t="s">
        <v>7</v>
      </c>
      <c r="H43" s="17">
        <f t="shared" si="6"/>
        <v>0</v>
      </c>
    </row>
    <row r="44" spans="1:8" ht="15.75" thickBot="1">
      <c r="A44" s="11" t="s">
        <v>17</v>
      </c>
      <c r="B44" s="33" t="s">
        <v>8</v>
      </c>
      <c r="C44" s="30">
        <v>0</v>
      </c>
      <c r="F44" s="14" t="s">
        <v>13</v>
      </c>
      <c r="G44" s="24" t="s">
        <v>8</v>
      </c>
      <c r="H44" s="19">
        <f>C28</f>
        <v>0</v>
      </c>
    </row>
    <row r="45" spans="1:8">
      <c r="F45" s="15" t="s">
        <v>14</v>
      </c>
      <c r="G45" s="22" t="s">
        <v>5</v>
      </c>
      <c r="H45" s="21">
        <f>C29</f>
        <v>0</v>
      </c>
    </row>
    <row r="46" spans="1:8">
      <c r="C46" s="1">
        <f>SUM(C9:C45)</f>
        <v>402.29999999999995</v>
      </c>
      <c r="F46" s="13" t="s">
        <v>14</v>
      </c>
      <c r="G46" s="23" t="s">
        <v>6</v>
      </c>
      <c r="H46" s="17">
        <f t="shared" ref="H46:H47" si="7">C30</f>
        <v>69.599999999999994</v>
      </c>
    </row>
    <row r="47" spans="1:8">
      <c r="F47" s="13" t="s">
        <v>14</v>
      </c>
      <c r="G47" s="23" t="s">
        <v>7</v>
      </c>
      <c r="H47" s="17">
        <f t="shared" si="7"/>
        <v>0</v>
      </c>
    </row>
    <row r="48" spans="1:8" ht="15.75" thickBot="1">
      <c r="F48" s="14" t="s">
        <v>14</v>
      </c>
      <c r="G48" s="24" t="s">
        <v>8</v>
      </c>
      <c r="H48" s="19">
        <f>C32</f>
        <v>0</v>
      </c>
    </row>
    <row r="49" spans="6:8">
      <c r="F49" s="15" t="s">
        <v>15</v>
      </c>
      <c r="G49" s="22" t="s">
        <v>5</v>
      </c>
      <c r="H49" s="21">
        <f>C33</f>
        <v>0</v>
      </c>
    </row>
    <row r="50" spans="6:8">
      <c r="F50" s="13" t="s">
        <v>15</v>
      </c>
      <c r="G50" s="23" t="s">
        <v>6</v>
      </c>
      <c r="H50" s="17">
        <f t="shared" ref="H50:H51" si="8">C34</f>
        <v>37.6</v>
      </c>
    </row>
    <row r="51" spans="6:8">
      <c r="F51" s="13" t="s">
        <v>15</v>
      </c>
      <c r="G51" s="23" t="s">
        <v>7</v>
      </c>
      <c r="H51" s="17">
        <f t="shared" si="8"/>
        <v>0</v>
      </c>
    </row>
    <row r="52" spans="6:8" ht="15.75" thickBot="1">
      <c r="F52" s="14" t="s">
        <v>15</v>
      </c>
      <c r="G52" s="24" t="s">
        <v>8</v>
      </c>
      <c r="H52" s="19">
        <f>C36</f>
        <v>0</v>
      </c>
    </row>
    <row r="53" spans="6:8">
      <c r="F53" s="15" t="s">
        <v>16</v>
      </c>
      <c r="G53" s="22" t="s">
        <v>5</v>
      </c>
      <c r="H53" s="21">
        <f>C37</f>
        <v>0</v>
      </c>
    </row>
    <row r="54" spans="6:8">
      <c r="F54" s="13" t="s">
        <v>16</v>
      </c>
      <c r="G54" s="23" t="s">
        <v>6</v>
      </c>
      <c r="H54" s="17">
        <f t="shared" ref="H54:H55" si="9">C38</f>
        <v>0</v>
      </c>
    </row>
    <row r="55" spans="6:8">
      <c r="F55" s="13" t="s">
        <v>16</v>
      </c>
      <c r="G55" s="23" t="s">
        <v>7</v>
      </c>
      <c r="H55" s="17">
        <f t="shared" si="9"/>
        <v>0</v>
      </c>
    </row>
    <row r="56" spans="6:8" ht="15.75" thickBot="1">
      <c r="F56" s="14" t="s">
        <v>16</v>
      </c>
      <c r="G56" s="24" t="s">
        <v>8</v>
      </c>
      <c r="H56" s="19">
        <f>C40</f>
        <v>0</v>
      </c>
    </row>
    <row r="57" spans="6:8">
      <c r="F57" s="15" t="s">
        <v>17</v>
      </c>
      <c r="G57" s="22" t="s">
        <v>5</v>
      </c>
      <c r="H57" s="21">
        <f>C41</f>
        <v>0</v>
      </c>
    </row>
    <row r="58" spans="6:8">
      <c r="F58" s="13" t="s">
        <v>17</v>
      </c>
      <c r="G58" s="23" t="s">
        <v>6</v>
      </c>
      <c r="H58" s="17">
        <f t="shared" ref="H58:H59" si="10">C42</f>
        <v>22.5</v>
      </c>
    </row>
    <row r="59" spans="6:8">
      <c r="F59" s="13" t="s">
        <v>17</v>
      </c>
      <c r="G59" s="23" t="s">
        <v>7</v>
      </c>
      <c r="H59" s="17">
        <f t="shared" si="10"/>
        <v>0</v>
      </c>
    </row>
    <row r="60" spans="6:8" ht="15.75" thickBot="1">
      <c r="F60" s="14" t="s">
        <v>17</v>
      </c>
      <c r="G60" s="24" t="s">
        <v>8</v>
      </c>
      <c r="H60" s="19">
        <f>C44</f>
        <v>0</v>
      </c>
    </row>
    <row r="62" spans="6:8">
      <c r="H62" s="1">
        <f>SUM(H9:H60)</f>
        <v>402.30000000000007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H62"/>
  <sheetViews>
    <sheetView topLeftCell="A17"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29</v>
      </c>
      <c r="B2" s="35"/>
      <c r="C2" s="35"/>
      <c r="D2" s="35"/>
      <c r="E2" s="35"/>
      <c r="F2" s="35"/>
      <c r="G2" s="35"/>
      <c r="H2" s="36"/>
    </row>
    <row r="3" spans="1:8" ht="18.75">
      <c r="A3" s="2" t="s">
        <v>30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9.6</v>
      </c>
      <c r="F9" s="15" t="s">
        <v>18</v>
      </c>
      <c r="G9" s="20" t="s">
        <v>5</v>
      </c>
      <c r="H9" s="21">
        <f>C9+12.5%*C17</f>
        <v>19.024999999999999</v>
      </c>
    </row>
    <row r="10" spans="1:8">
      <c r="A10" s="10" t="s">
        <v>4</v>
      </c>
      <c r="B10" s="27" t="s">
        <v>6</v>
      </c>
      <c r="C10" s="28">
        <v>0</v>
      </c>
      <c r="F10" s="13" t="s">
        <v>18</v>
      </c>
      <c r="G10" s="16" t="s">
        <v>6</v>
      </c>
      <c r="H10" s="21">
        <f t="shared" ref="H10:H12" si="0">C10+12.5%*C18</f>
        <v>0</v>
      </c>
    </row>
    <row r="11" spans="1:8">
      <c r="A11" s="10" t="s">
        <v>4</v>
      </c>
      <c r="B11" s="27" t="s">
        <v>7</v>
      </c>
      <c r="C11" s="28">
        <v>19.600000000000001</v>
      </c>
      <c r="F11" s="13" t="s">
        <v>19</v>
      </c>
      <c r="G11" s="16" t="s">
        <v>7</v>
      </c>
      <c r="H11" s="21">
        <f t="shared" si="0"/>
        <v>23.962500000000002</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75.400000000000006</v>
      </c>
      <c r="F17" s="15" t="s">
        <v>9</v>
      </c>
      <c r="G17" s="20" t="s">
        <v>5</v>
      </c>
      <c r="H17" s="21">
        <f>C13</f>
        <v>0</v>
      </c>
    </row>
    <row r="18" spans="1:8">
      <c r="A18" s="9" t="s">
        <v>32</v>
      </c>
      <c r="B18" s="27" t="s">
        <v>6</v>
      </c>
      <c r="C18" s="28">
        <v>0</v>
      </c>
      <c r="F18" s="13" t="s">
        <v>9</v>
      </c>
      <c r="G18" s="16" t="s">
        <v>6</v>
      </c>
      <c r="H18" s="21">
        <f t="shared" ref="H18:H19" si="1">C14</f>
        <v>0</v>
      </c>
    </row>
    <row r="19" spans="1:8">
      <c r="A19" s="9" t="s">
        <v>32</v>
      </c>
      <c r="B19" s="27" t="s">
        <v>7</v>
      </c>
      <c r="C19" s="28">
        <v>34.9</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66.5</v>
      </c>
      <c r="F21" s="15" t="s">
        <v>10</v>
      </c>
      <c r="G21" s="20" t="s">
        <v>5</v>
      </c>
      <c r="H21" s="21">
        <f>C17*87.5%</f>
        <v>65.975000000000009</v>
      </c>
    </row>
    <row r="22" spans="1:8">
      <c r="A22" s="9" t="s">
        <v>33</v>
      </c>
      <c r="B22" s="27" t="s">
        <v>6</v>
      </c>
      <c r="C22" s="28">
        <v>0</v>
      </c>
      <c r="F22" s="13" t="s">
        <v>10</v>
      </c>
      <c r="G22" s="16" t="s">
        <v>6</v>
      </c>
      <c r="H22" s="21">
        <f t="shared" ref="H22:H24" si="2">C18*87.5%</f>
        <v>0</v>
      </c>
    </row>
    <row r="23" spans="1:8">
      <c r="A23" s="9" t="s">
        <v>33</v>
      </c>
      <c r="B23" s="27" t="s">
        <v>7</v>
      </c>
      <c r="C23" s="28">
        <v>27.8</v>
      </c>
      <c r="F23" s="13" t="s">
        <v>10</v>
      </c>
      <c r="G23" s="16" t="s">
        <v>7</v>
      </c>
      <c r="H23" s="21">
        <f t="shared" si="2"/>
        <v>30.537499999999998</v>
      </c>
    </row>
    <row r="24" spans="1:8" ht="15.75" thickBot="1">
      <c r="A24" s="11" t="s">
        <v>33</v>
      </c>
      <c r="B24" s="29" t="s">
        <v>8</v>
      </c>
      <c r="C24" s="30">
        <v>0</v>
      </c>
      <c r="F24" s="14" t="s">
        <v>10</v>
      </c>
      <c r="G24" s="18" t="s">
        <v>8</v>
      </c>
      <c r="H24" s="19">
        <f t="shared" si="2"/>
        <v>0</v>
      </c>
    </row>
    <row r="25" spans="1:8">
      <c r="A25" s="9" t="s">
        <v>34</v>
      </c>
      <c r="B25" s="31" t="s">
        <v>5</v>
      </c>
      <c r="C25" s="26">
        <v>172.6</v>
      </c>
      <c r="F25" s="15" t="s">
        <v>21</v>
      </c>
      <c r="G25" s="20" t="s">
        <v>5</v>
      </c>
      <c r="H25" s="21">
        <v>0</v>
      </c>
    </row>
    <row r="26" spans="1:8">
      <c r="A26" s="9" t="s">
        <v>34</v>
      </c>
      <c r="B26" s="32" t="s">
        <v>6</v>
      </c>
      <c r="C26" s="28">
        <v>0</v>
      </c>
      <c r="F26" s="13" t="s">
        <v>21</v>
      </c>
      <c r="G26" s="16" t="s">
        <v>6</v>
      </c>
      <c r="H26" s="17">
        <v>0</v>
      </c>
    </row>
    <row r="27" spans="1:8">
      <c r="A27" s="9" t="s">
        <v>34</v>
      </c>
      <c r="B27" s="32" t="s">
        <v>7</v>
      </c>
      <c r="C27" s="28">
        <v>51.8</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61.2</v>
      </c>
      <c r="F29" s="15" t="s">
        <v>12</v>
      </c>
      <c r="G29" s="20" t="s">
        <v>5</v>
      </c>
      <c r="H29" s="21">
        <f>15%*C21</f>
        <v>9.9749999999999996</v>
      </c>
    </row>
    <row r="30" spans="1:8">
      <c r="A30" s="10" t="s">
        <v>14</v>
      </c>
      <c r="B30" s="32" t="s">
        <v>6</v>
      </c>
      <c r="C30" s="28">
        <v>0</v>
      </c>
      <c r="F30" s="13" t="s">
        <v>12</v>
      </c>
      <c r="G30" s="16" t="s">
        <v>6</v>
      </c>
      <c r="H30" s="21">
        <f t="shared" ref="H30:H32" si="3">15%*C22</f>
        <v>0</v>
      </c>
    </row>
    <row r="31" spans="1:8">
      <c r="A31" s="10" t="s">
        <v>14</v>
      </c>
      <c r="B31" s="32" t="s">
        <v>7</v>
      </c>
      <c r="C31" s="28">
        <v>144.1</v>
      </c>
      <c r="F31" s="13" t="s">
        <v>12</v>
      </c>
      <c r="G31" s="16" t="s">
        <v>7</v>
      </c>
      <c r="H31" s="21">
        <f t="shared" si="3"/>
        <v>4.17</v>
      </c>
    </row>
    <row r="32" spans="1:8" ht="15.75" thickBot="1">
      <c r="A32" s="11" t="s">
        <v>14</v>
      </c>
      <c r="B32" s="33" t="s">
        <v>8</v>
      </c>
      <c r="C32" s="30">
        <v>0</v>
      </c>
      <c r="F32" s="14" t="s">
        <v>12</v>
      </c>
      <c r="G32" s="18" t="s">
        <v>8</v>
      </c>
      <c r="H32" s="19">
        <f t="shared" si="3"/>
        <v>0</v>
      </c>
    </row>
    <row r="33" spans="1:8">
      <c r="A33" s="9" t="s">
        <v>15</v>
      </c>
      <c r="B33" s="31" t="s">
        <v>5</v>
      </c>
      <c r="C33" s="26">
        <v>51.8</v>
      </c>
      <c r="F33" s="15" t="s">
        <v>22</v>
      </c>
      <c r="G33" s="20" t="s">
        <v>5</v>
      </c>
      <c r="H33" s="21">
        <f>25%*C21</f>
        <v>16.625</v>
      </c>
    </row>
    <row r="34" spans="1:8">
      <c r="A34" s="10" t="s">
        <v>15</v>
      </c>
      <c r="B34" s="32" t="s">
        <v>6</v>
      </c>
      <c r="C34" s="28">
        <v>0</v>
      </c>
      <c r="F34" s="13" t="s">
        <v>22</v>
      </c>
      <c r="G34" s="16" t="s">
        <v>6</v>
      </c>
      <c r="H34" s="21">
        <f t="shared" ref="H34:H36" si="4">25%*C22</f>
        <v>0</v>
      </c>
    </row>
    <row r="35" spans="1:8">
      <c r="A35" s="10" t="s">
        <v>15</v>
      </c>
      <c r="B35" s="32" t="s">
        <v>7</v>
      </c>
      <c r="C35" s="28">
        <v>74.099999999999994</v>
      </c>
      <c r="F35" s="13" t="s">
        <v>22</v>
      </c>
      <c r="G35" s="16" t="s">
        <v>7</v>
      </c>
      <c r="H35" s="21">
        <f t="shared" si="4"/>
        <v>6.95</v>
      </c>
    </row>
    <row r="36" spans="1:8" ht="15.75" thickBot="1">
      <c r="A36" s="11" t="s">
        <v>15</v>
      </c>
      <c r="B36" s="33" t="s">
        <v>8</v>
      </c>
      <c r="C36" s="30">
        <v>0</v>
      </c>
      <c r="F36" s="14" t="s">
        <v>22</v>
      </c>
      <c r="G36" s="18" t="s">
        <v>8</v>
      </c>
      <c r="H36" s="19">
        <f t="shared" si="4"/>
        <v>0</v>
      </c>
    </row>
    <row r="37" spans="1:8">
      <c r="A37" s="9" t="s">
        <v>16</v>
      </c>
      <c r="B37" s="31" t="s">
        <v>5</v>
      </c>
      <c r="C37" s="26">
        <v>0</v>
      </c>
      <c r="F37" s="15" t="s">
        <v>23</v>
      </c>
      <c r="G37" s="20" t="s">
        <v>5</v>
      </c>
      <c r="H37" s="21">
        <f>60%*C21</f>
        <v>39.9</v>
      </c>
    </row>
    <row r="38" spans="1:8">
      <c r="A38" s="10" t="s">
        <v>16</v>
      </c>
      <c r="B38" s="32" t="s">
        <v>6</v>
      </c>
      <c r="C38" s="28">
        <v>0</v>
      </c>
      <c r="F38" s="13" t="s">
        <v>23</v>
      </c>
      <c r="G38" s="16" t="s">
        <v>6</v>
      </c>
      <c r="H38" s="21">
        <f t="shared" ref="H38:H40" si="5">60%*C22</f>
        <v>0</v>
      </c>
    </row>
    <row r="39" spans="1:8">
      <c r="A39" s="10" t="s">
        <v>16</v>
      </c>
      <c r="B39" s="32" t="s">
        <v>7</v>
      </c>
      <c r="C39" s="28">
        <v>0</v>
      </c>
      <c r="F39" s="13" t="s">
        <v>23</v>
      </c>
      <c r="G39" s="16" t="s">
        <v>7</v>
      </c>
      <c r="H39" s="21">
        <f t="shared" si="5"/>
        <v>16.68</v>
      </c>
    </row>
    <row r="40" spans="1:8" ht="15.75" thickBot="1">
      <c r="A40" s="11" t="s">
        <v>16</v>
      </c>
      <c r="B40" s="33" t="s">
        <v>8</v>
      </c>
      <c r="C40" s="30">
        <v>0</v>
      </c>
      <c r="F40" s="14" t="s">
        <v>23</v>
      </c>
      <c r="G40" s="18" t="s">
        <v>8</v>
      </c>
      <c r="H40" s="19">
        <f t="shared" si="5"/>
        <v>0</v>
      </c>
    </row>
    <row r="41" spans="1:8">
      <c r="A41" s="9" t="s">
        <v>17</v>
      </c>
      <c r="B41" s="31" t="s">
        <v>5</v>
      </c>
      <c r="C41" s="26">
        <v>62.3</v>
      </c>
      <c r="F41" s="15" t="s">
        <v>13</v>
      </c>
      <c r="G41" s="22" t="s">
        <v>5</v>
      </c>
      <c r="H41" s="21">
        <f>C25</f>
        <v>172.6</v>
      </c>
    </row>
    <row r="42" spans="1:8">
      <c r="A42" s="10" t="s">
        <v>17</v>
      </c>
      <c r="B42" s="32" t="s">
        <v>6</v>
      </c>
      <c r="C42" s="28">
        <v>0</v>
      </c>
      <c r="F42" s="13" t="s">
        <v>13</v>
      </c>
      <c r="G42" s="23" t="s">
        <v>6</v>
      </c>
      <c r="H42" s="21">
        <f t="shared" ref="H42:H43" si="6">C26</f>
        <v>0</v>
      </c>
    </row>
    <row r="43" spans="1:8">
      <c r="A43" s="10" t="s">
        <v>17</v>
      </c>
      <c r="B43" s="32" t="s">
        <v>7</v>
      </c>
      <c r="C43" s="28">
        <v>36</v>
      </c>
      <c r="F43" s="13" t="s">
        <v>13</v>
      </c>
      <c r="G43" s="23" t="s">
        <v>7</v>
      </c>
      <c r="H43" s="21">
        <f t="shared" si="6"/>
        <v>51.8</v>
      </c>
    </row>
    <row r="44" spans="1:8" ht="15.75" thickBot="1">
      <c r="A44" s="11" t="s">
        <v>17</v>
      </c>
      <c r="B44" s="33" t="s">
        <v>8</v>
      </c>
      <c r="C44" s="30">
        <v>0</v>
      </c>
      <c r="F44" s="14" t="s">
        <v>13</v>
      </c>
      <c r="G44" s="24" t="s">
        <v>8</v>
      </c>
      <c r="H44" s="19">
        <f>C28</f>
        <v>0</v>
      </c>
    </row>
    <row r="45" spans="1:8">
      <c r="F45" s="15" t="s">
        <v>14</v>
      </c>
      <c r="G45" s="22" t="s">
        <v>5</v>
      </c>
      <c r="H45" s="21">
        <f>C29</f>
        <v>61.2</v>
      </c>
    </row>
    <row r="46" spans="1:8">
      <c r="B46" s="48" t="s">
        <v>35</v>
      </c>
      <c r="C46" s="1">
        <f>SUM(C9:C45)</f>
        <v>887.69999999999993</v>
      </c>
      <c r="F46" s="13" t="s">
        <v>14</v>
      </c>
      <c r="G46" s="23" t="s">
        <v>6</v>
      </c>
      <c r="H46" s="21">
        <f t="shared" ref="H46:H47" si="7">C30</f>
        <v>0</v>
      </c>
    </row>
    <row r="47" spans="1:8">
      <c r="F47" s="13" t="s">
        <v>14</v>
      </c>
      <c r="G47" s="23" t="s">
        <v>7</v>
      </c>
      <c r="H47" s="21">
        <f t="shared" si="7"/>
        <v>144.1</v>
      </c>
    </row>
    <row r="48" spans="1:8" ht="15.75" thickBot="1">
      <c r="F48" s="14" t="s">
        <v>14</v>
      </c>
      <c r="G48" s="24" t="s">
        <v>8</v>
      </c>
      <c r="H48" s="19">
        <f>C32</f>
        <v>0</v>
      </c>
    </row>
    <row r="49" spans="6:8">
      <c r="F49" s="15" t="s">
        <v>15</v>
      </c>
      <c r="G49" s="22" t="s">
        <v>5</v>
      </c>
      <c r="H49" s="21">
        <f>C33</f>
        <v>51.8</v>
      </c>
    </row>
    <row r="50" spans="6:8">
      <c r="F50" s="13" t="s">
        <v>15</v>
      </c>
      <c r="G50" s="23" t="s">
        <v>6</v>
      </c>
      <c r="H50" s="21">
        <f t="shared" ref="H50:H51" si="8">C34</f>
        <v>0</v>
      </c>
    </row>
    <row r="51" spans="6:8">
      <c r="F51" s="13" t="s">
        <v>15</v>
      </c>
      <c r="G51" s="23" t="s">
        <v>7</v>
      </c>
      <c r="H51" s="21">
        <f t="shared" si="8"/>
        <v>74.099999999999994</v>
      </c>
    </row>
    <row r="52" spans="6:8" ht="15.75" thickBot="1">
      <c r="F52" s="14" t="s">
        <v>15</v>
      </c>
      <c r="G52" s="24" t="s">
        <v>8</v>
      </c>
      <c r="H52" s="19">
        <f>C36</f>
        <v>0</v>
      </c>
    </row>
    <row r="53" spans="6:8">
      <c r="F53" s="15" t="s">
        <v>16</v>
      </c>
      <c r="G53" s="22" t="s">
        <v>5</v>
      </c>
      <c r="H53" s="21">
        <f>C37</f>
        <v>0</v>
      </c>
    </row>
    <row r="54" spans="6:8">
      <c r="F54" s="13" t="s">
        <v>16</v>
      </c>
      <c r="G54" s="23" t="s">
        <v>6</v>
      </c>
      <c r="H54" s="21">
        <f t="shared" ref="H54:H55" si="9">C38</f>
        <v>0</v>
      </c>
    </row>
    <row r="55" spans="6:8">
      <c r="F55" s="13" t="s">
        <v>16</v>
      </c>
      <c r="G55" s="23" t="s">
        <v>7</v>
      </c>
      <c r="H55" s="21">
        <f t="shared" si="9"/>
        <v>0</v>
      </c>
    </row>
    <row r="56" spans="6:8" ht="15.75" thickBot="1">
      <c r="F56" s="14" t="s">
        <v>16</v>
      </c>
      <c r="G56" s="24" t="s">
        <v>8</v>
      </c>
      <c r="H56" s="19">
        <f>C40</f>
        <v>0</v>
      </c>
    </row>
    <row r="57" spans="6:8">
      <c r="F57" s="15" t="s">
        <v>17</v>
      </c>
      <c r="G57" s="22" t="s">
        <v>5</v>
      </c>
      <c r="H57" s="21">
        <f>C41</f>
        <v>62.3</v>
      </c>
    </row>
    <row r="58" spans="6:8">
      <c r="F58" s="13" t="s">
        <v>17</v>
      </c>
      <c r="G58" s="23" t="s">
        <v>6</v>
      </c>
      <c r="H58" s="21">
        <f t="shared" ref="H58:H59" si="10">C42</f>
        <v>0</v>
      </c>
    </row>
    <row r="59" spans="6:8">
      <c r="F59" s="13" t="s">
        <v>17</v>
      </c>
      <c r="G59" s="23" t="s">
        <v>7</v>
      </c>
      <c r="H59" s="21">
        <f t="shared" si="10"/>
        <v>36</v>
      </c>
    </row>
    <row r="60" spans="6:8" ht="15.75" thickBot="1">
      <c r="F60" s="14" t="s">
        <v>17</v>
      </c>
      <c r="G60" s="24" t="s">
        <v>8</v>
      </c>
      <c r="H60" s="19">
        <f>C44</f>
        <v>0</v>
      </c>
    </row>
    <row r="62" spans="6:8">
      <c r="H62" s="1">
        <f>SUM(H9:H60)</f>
        <v>887.69999999999993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H62"/>
  <sheetViews>
    <sheetView topLeftCell="A4" workbookViewId="0">
      <selection activeCell="H23" sqref="H23"/>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41</v>
      </c>
      <c r="B2" s="35"/>
      <c r="C2" s="35"/>
      <c r="D2" s="35"/>
      <c r="E2" s="35"/>
      <c r="F2" s="35"/>
      <c r="G2" s="35"/>
      <c r="H2" s="36"/>
    </row>
    <row r="3" spans="1:8" ht="18.75">
      <c r="A3" s="2" t="s">
        <v>30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266</v>
      </c>
      <c r="F9" s="15" t="s">
        <v>18</v>
      </c>
      <c r="G9" s="20" t="s">
        <v>5</v>
      </c>
      <c r="H9" s="21">
        <f>C9+12.5%*C17</f>
        <v>281.01249999999999</v>
      </c>
    </row>
    <row r="10" spans="1:8">
      <c r="A10" s="10" t="s">
        <v>4</v>
      </c>
      <c r="B10" s="27" t="s">
        <v>6</v>
      </c>
      <c r="C10" s="28">
        <v>0</v>
      </c>
      <c r="F10" s="13" t="s">
        <v>18</v>
      </c>
      <c r="G10" s="16" t="s">
        <v>6</v>
      </c>
      <c r="H10" s="21">
        <f t="shared" ref="H10:H12" si="0">C10+12.5%*C18</f>
        <v>0</v>
      </c>
    </row>
    <row r="11" spans="1:8">
      <c r="A11" s="10" t="s">
        <v>4</v>
      </c>
      <c r="B11" s="27" t="s">
        <v>7</v>
      </c>
      <c r="C11" s="28">
        <v>2349.6</v>
      </c>
      <c r="F11" s="13" t="s">
        <v>19</v>
      </c>
      <c r="G11" s="16" t="s">
        <v>7</v>
      </c>
      <c r="H11" s="21">
        <f t="shared" si="0"/>
        <v>2363.0250000000001</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120.1</v>
      </c>
      <c r="F17" s="15" t="s">
        <v>9</v>
      </c>
      <c r="G17" s="20" t="s">
        <v>5</v>
      </c>
      <c r="H17" s="21">
        <f>C13</f>
        <v>0</v>
      </c>
    </row>
    <row r="18" spans="1:8">
      <c r="A18" s="10" t="s">
        <v>32</v>
      </c>
      <c r="B18" s="27" t="s">
        <v>6</v>
      </c>
      <c r="C18" s="28">
        <v>0</v>
      </c>
      <c r="F18" s="13" t="s">
        <v>9</v>
      </c>
      <c r="G18" s="16" t="s">
        <v>6</v>
      </c>
      <c r="H18" s="21">
        <f t="shared" ref="H18:H19" si="1">C14</f>
        <v>0</v>
      </c>
    </row>
    <row r="19" spans="1:8">
      <c r="A19" s="10" t="s">
        <v>32</v>
      </c>
      <c r="B19" s="27" t="s">
        <v>7</v>
      </c>
      <c r="C19" s="28">
        <v>107.4</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66.3</v>
      </c>
      <c r="F21" s="15" t="s">
        <v>10</v>
      </c>
      <c r="G21" s="20" t="s">
        <v>5</v>
      </c>
      <c r="H21" s="21">
        <f>C17*87.5%</f>
        <v>105.08749999999999</v>
      </c>
    </row>
    <row r="22" spans="1:8">
      <c r="A22" s="10" t="s">
        <v>33</v>
      </c>
      <c r="B22" s="27" t="s">
        <v>6</v>
      </c>
      <c r="C22" s="28">
        <v>0</v>
      </c>
      <c r="F22" s="13" t="s">
        <v>10</v>
      </c>
      <c r="G22" s="16" t="s">
        <v>6</v>
      </c>
      <c r="H22" s="21">
        <f t="shared" ref="H22:H24" si="2">C18*87.5%</f>
        <v>0</v>
      </c>
    </row>
    <row r="23" spans="1:8">
      <c r="A23" s="10" t="s">
        <v>33</v>
      </c>
      <c r="B23" s="27" t="s">
        <v>7</v>
      </c>
      <c r="C23" s="28">
        <v>87.4</v>
      </c>
      <c r="F23" s="13" t="s">
        <v>10</v>
      </c>
      <c r="G23" s="16" t="s">
        <v>7</v>
      </c>
      <c r="H23" s="21">
        <f t="shared" si="2"/>
        <v>93.975000000000009</v>
      </c>
    </row>
    <row r="24" spans="1:8" ht="15.75" thickBot="1">
      <c r="A24" s="11" t="s">
        <v>33</v>
      </c>
      <c r="B24" s="29" t="s">
        <v>8</v>
      </c>
      <c r="C24" s="30">
        <v>0</v>
      </c>
      <c r="F24" s="14" t="s">
        <v>10</v>
      </c>
      <c r="G24" s="18" t="s">
        <v>8</v>
      </c>
      <c r="H24" s="19">
        <f t="shared" si="2"/>
        <v>0</v>
      </c>
    </row>
    <row r="25" spans="1:8">
      <c r="A25" s="9" t="s">
        <v>34</v>
      </c>
      <c r="B25" s="31" t="s">
        <v>5</v>
      </c>
      <c r="C25" s="26">
        <v>385</v>
      </c>
      <c r="F25" s="15" t="s">
        <v>21</v>
      </c>
      <c r="G25" s="20" t="s">
        <v>5</v>
      </c>
      <c r="H25" s="21">
        <v>0</v>
      </c>
    </row>
    <row r="26" spans="1:8">
      <c r="A26" s="10" t="s">
        <v>34</v>
      </c>
      <c r="B26" s="32" t="s">
        <v>6</v>
      </c>
      <c r="C26" s="28">
        <v>0</v>
      </c>
      <c r="F26" s="13" t="s">
        <v>21</v>
      </c>
      <c r="G26" s="16" t="s">
        <v>6</v>
      </c>
      <c r="H26" s="17">
        <v>0</v>
      </c>
    </row>
    <row r="27" spans="1:8">
      <c r="A27" s="10" t="s">
        <v>34</v>
      </c>
      <c r="B27" s="32" t="s">
        <v>7</v>
      </c>
      <c r="C27" s="28">
        <v>244</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74.7</v>
      </c>
      <c r="F29" s="15" t="s">
        <v>12</v>
      </c>
      <c r="G29" s="20" t="s">
        <v>5</v>
      </c>
      <c r="H29" s="21">
        <f>15%*C21</f>
        <v>9.9449999999999985</v>
      </c>
    </row>
    <row r="30" spans="1:8">
      <c r="A30" s="10" t="s">
        <v>14</v>
      </c>
      <c r="B30" s="32" t="s">
        <v>6</v>
      </c>
      <c r="C30" s="28">
        <v>0</v>
      </c>
      <c r="F30" s="13" t="s">
        <v>12</v>
      </c>
      <c r="G30" s="16" t="s">
        <v>6</v>
      </c>
      <c r="H30" s="21">
        <f t="shared" ref="H30:H32" si="3">15%*C22</f>
        <v>0</v>
      </c>
    </row>
    <row r="31" spans="1:8">
      <c r="A31" s="10" t="s">
        <v>14</v>
      </c>
      <c r="B31" s="32" t="s">
        <v>7</v>
      </c>
      <c r="C31" s="28">
        <v>1822.5</v>
      </c>
      <c r="F31" s="13" t="s">
        <v>12</v>
      </c>
      <c r="G31" s="16" t="s">
        <v>7</v>
      </c>
      <c r="H31" s="21">
        <f t="shared" si="3"/>
        <v>13.110000000000001</v>
      </c>
    </row>
    <row r="32" spans="1:8" ht="15.75" thickBot="1">
      <c r="A32" s="11" t="s">
        <v>14</v>
      </c>
      <c r="B32" s="33" t="s">
        <v>8</v>
      </c>
      <c r="C32" s="30">
        <v>952.9</v>
      </c>
      <c r="F32" s="14" t="s">
        <v>12</v>
      </c>
      <c r="G32" s="18" t="s">
        <v>8</v>
      </c>
      <c r="H32" s="19">
        <f t="shared" si="3"/>
        <v>0</v>
      </c>
    </row>
    <row r="33" spans="1:8">
      <c r="A33" s="9" t="s">
        <v>15</v>
      </c>
      <c r="B33" s="31" t="s">
        <v>5</v>
      </c>
      <c r="C33" s="26">
        <v>59.2</v>
      </c>
      <c r="F33" s="15" t="s">
        <v>22</v>
      </c>
      <c r="G33" s="20" t="s">
        <v>5</v>
      </c>
      <c r="H33" s="21">
        <f>25%*C21</f>
        <v>16.574999999999999</v>
      </c>
    </row>
    <row r="34" spans="1:8">
      <c r="A34" s="10" t="s">
        <v>15</v>
      </c>
      <c r="B34" s="32" t="s">
        <v>6</v>
      </c>
      <c r="C34" s="28">
        <v>0</v>
      </c>
      <c r="F34" s="13" t="s">
        <v>22</v>
      </c>
      <c r="G34" s="16" t="s">
        <v>6</v>
      </c>
      <c r="H34" s="21">
        <f t="shared" ref="H34:H36" si="4">25%*C22</f>
        <v>0</v>
      </c>
    </row>
    <row r="35" spans="1:8">
      <c r="A35" s="10" t="s">
        <v>15</v>
      </c>
      <c r="B35" s="32" t="s">
        <v>7</v>
      </c>
      <c r="C35" s="28">
        <v>770.6</v>
      </c>
      <c r="F35" s="13" t="s">
        <v>22</v>
      </c>
      <c r="G35" s="16" t="s">
        <v>7</v>
      </c>
      <c r="H35" s="21">
        <f t="shared" si="4"/>
        <v>21.85</v>
      </c>
    </row>
    <row r="36" spans="1:8" ht="15.75" thickBot="1">
      <c r="A36" s="11" t="s">
        <v>15</v>
      </c>
      <c r="B36" s="33" t="s">
        <v>8</v>
      </c>
      <c r="C36" s="30">
        <v>385</v>
      </c>
      <c r="F36" s="14" t="s">
        <v>22</v>
      </c>
      <c r="G36" s="18" t="s">
        <v>8</v>
      </c>
      <c r="H36" s="19">
        <f t="shared" si="4"/>
        <v>0</v>
      </c>
    </row>
    <row r="37" spans="1:8">
      <c r="A37" s="9" t="s">
        <v>16</v>
      </c>
      <c r="B37" s="31" t="s">
        <v>5</v>
      </c>
      <c r="C37" s="26">
        <v>0</v>
      </c>
      <c r="F37" s="15" t="s">
        <v>23</v>
      </c>
      <c r="G37" s="20" t="s">
        <v>5</v>
      </c>
      <c r="H37" s="21">
        <f>60%*C21</f>
        <v>39.779999999999994</v>
      </c>
    </row>
    <row r="38" spans="1:8">
      <c r="A38" s="10" t="s">
        <v>16</v>
      </c>
      <c r="B38" s="32" t="s">
        <v>6</v>
      </c>
      <c r="C38" s="28">
        <v>0</v>
      </c>
      <c r="F38" s="13" t="s">
        <v>23</v>
      </c>
      <c r="G38" s="16" t="s">
        <v>6</v>
      </c>
      <c r="H38" s="21">
        <f t="shared" ref="H38:H40" si="5">60%*C22</f>
        <v>0</v>
      </c>
    </row>
    <row r="39" spans="1:8">
      <c r="A39" s="10" t="s">
        <v>16</v>
      </c>
      <c r="B39" s="32" t="s">
        <v>7</v>
      </c>
      <c r="C39" s="28">
        <v>0.9</v>
      </c>
      <c r="F39" s="13" t="s">
        <v>23</v>
      </c>
      <c r="G39" s="16" t="s">
        <v>7</v>
      </c>
      <c r="H39" s="21">
        <f t="shared" si="5"/>
        <v>52.440000000000005</v>
      </c>
    </row>
    <row r="40" spans="1:8" ht="15.75" thickBot="1">
      <c r="A40" s="11" t="s">
        <v>16</v>
      </c>
      <c r="B40" s="33" t="s">
        <v>8</v>
      </c>
      <c r="C40" s="30">
        <v>0</v>
      </c>
      <c r="F40" s="14" t="s">
        <v>23</v>
      </c>
      <c r="G40" s="18" t="s">
        <v>8</v>
      </c>
      <c r="H40" s="19">
        <f t="shared" si="5"/>
        <v>0</v>
      </c>
    </row>
    <row r="41" spans="1:8">
      <c r="A41" s="9" t="s">
        <v>17</v>
      </c>
      <c r="B41" s="31" t="s">
        <v>5</v>
      </c>
      <c r="C41" s="26">
        <v>335.6</v>
      </c>
      <c r="F41" s="15" t="s">
        <v>13</v>
      </c>
      <c r="G41" s="22" t="s">
        <v>5</v>
      </c>
      <c r="H41" s="21">
        <f>C25</f>
        <v>385</v>
      </c>
    </row>
    <row r="42" spans="1:8">
      <c r="A42" s="10" t="s">
        <v>17</v>
      </c>
      <c r="B42" s="32" t="s">
        <v>6</v>
      </c>
      <c r="C42" s="28">
        <v>0</v>
      </c>
      <c r="F42" s="13" t="s">
        <v>13</v>
      </c>
      <c r="G42" s="23" t="s">
        <v>6</v>
      </c>
      <c r="H42" s="21">
        <f t="shared" ref="H42:H43" si="6">C26</f>
        <v>0</v>
      </c>
    </row>
    <row r="43" spans="1:8">
      <c r="A43" s="10" t="s">
        <v>17</v>
      </c>
      <c r="B43" s="32" t="s">
        <v>7</v>
      </c>
      <c r="C43" s="28">
        <v>1333.9</v>
      </c>
      <c r="F43" s="13" t="s">
        <v>13</v>
      </c>
      <c r="G43" s="23" t="s">
        <v>7</v>
      </c>
      <c r="H43" s="21">
        <f t="shared" si="6"/>
        <v>244</v>
      </c>
    </row>
    <row r="44" spans="1:8" ht="15.75" thickBot="1">
      <c r="A44" s="11" t="s">
        <v>17</v>
      </c>
      <c r="B44" s="33" t="s">
        <v>8</v>
      </c>
      <c r="C44" s="30">
        <v>594.70000000000005</v>
      </c>
      <c r="F44" s="14" t="s">
        <v>13</v>
      </c>
      <c r="G44" s="24" t="s">
        <v>8</v>
      </c>
      <c r="H44" s="19">
        <f>C28</f>
        <v>0</v>
      </c>
    </row>
    <row r="45" spans="1:8">
      <c r="F45" s="15" t="s">
        <v>14</v>
      </c>
      <c r="G45" s="22" t="s">
        <v>5</v>
      </c>
      <c r="H45" s="21">
        <f>C29</f>
        <v>74.7</v>
      </c>
    </row>
    <row r="46" spans="1:8">
      <c r="C46" s="1">
        <f>SUM(C9:C45)</f>
        <v>9955.8000000000011</v>
      </c>
      <c r="F46" s="13" t="s">
        <v>14</v>
      </c>
      <c r="G46" s="23" t="s">
        <v>6</v>
      </c>
      <c r="H46" s="21">
        <f t="shared" ref="H46:H47" si="7">C30</f>
        <v>0</v>
      </c>
    </row>
    <row r="47" spans="1:8">
      <c r="F47" s="13" t="s">
        <v>14</v>
      </c>
      <c r="G47" s="23" t="s">
        <v>7</v>
      </c>
      <c r="H47" s="21">
        <f t="shared" si="7"/>
        <v>1822.5</v>
      </c>
    </row>
    <row r="48" spans="1:8" ht="15.75" thickBot="1">
      <c r="F48" s="14" t="s">
        <v>14</v>
      </c>
      <c r="G48" s="24" t="s">
        <v>8</v>
      </c>
      <c r="H48" s="19">
        <f>C32</f>
        <v>952.9</v>
      </c>
    </row>
    <row r="49" spans="6:8">
      <c r="F49" s="15" t="s">
        <v>15</v>
      </c>
      <c r="G49" s="22" t="s">
        <v>5</v>
      </c>
      <c r="H49" s="21">
        <f>C33</f>
        <v>59.2</v>
      </c>
    </row>
    <row r="50" spans="6:8">
      <c r="F50" s="13" t="s">
        <v>15</v>
      </c>
      <c r="G50" s="23" t="s">
        <v>6</v>
      </c>
      <c r="H50" s="21">
        <f t="shared" ref="H50:H51" si="8">C34</f>
        <v>0</v>
      </c>
    </row>
    <row r="51" spans="6:8">
      <c r="F51" s="13" t="s">
        <v>15</v>
      </c>
      <c r="G51" s="23" t="s">
        <v>7</v>
      </c>
      <c r="H51" s="21">
        <f t="shared" si="8"/>
        <v>770.6</v>
      </c>
    </row>
    <row r="52" spans="6:8" ht="15.75" thickBot="1">
      <c r="F52" s="14" t="s">
        <v>15</v>
      </c>
      <c r="G52" s="24" t="s">
        <v>8</v>
      </c>
      <c r="H52" s="19">
        <f>C36</f>
        <v>385</v>
      </c>
    </row>
    <row r="53" spans="6:8">
      <c r="F53" s="15" t="s">
        <v>16</v>
      </c>
      <c r="G53" s="22" t="s">
        <v>5</v>
      </c>
      <c r="H53" s="21">
        <f>C37</f>
        <v>0</v>
      </c>
    </row>
    <row r="54" spans="6:8">
      <c r="F54" s="13" t="s">
        <v>16</v>
      </c>
      <c r="G54" s="23" t="s">
        <v>6</v>
      </c>
      <c r="H54" s="21">
        <f t="shared" ref="H54:H55" si="9">C38</f>
        <v>0</v>
      </c>
    </row>
    <row r="55" spans="6:8">
      <c r="F55" s="13" t="s">
        <v>16</v>
      </c>
      <c r="G55" s="23" t="s">
        <v>7</v>
      </c>
      <c r="H55" s="21">
        <f t="shared" si="9"/>
        <v>0.9</v>
      </c>
    </row>
    <row r="56" spans="6:8" ht="15.75" thickBot="1">
      <c r="F56" s="14" t="s">
        <v>16</v>
      </c>
      <c r="G56" s="24" t="s">
        <v>8</v>
      </c>
      <c r="H56" s="19">
        <f>C40</f>
        <v>0</v>
      </c>
    </row>
    <row r="57" spans="6:8">
      <c r="F57" s="15" t="s">
        <v>17</v>
      </c>
      <c r="G57" s="22" t="s">
        <v>5</v>
      </c>
      <c r="H57" s="21">
        <f>C41</f>
        <v>335.6</v>
      </c>
    </row>
    <row r="58" spans="6:8">
      <c r="F58" s="13" t="s">
        <v>17</v>
      </c>
      <c r="G58" s="23" t="s">
        <v>6</v>
      </c>
      <c r="H58" s="21">
        <f t="shared" ref="H58:H59" si="10">C42</f>
        <v>0</v>
      </c>
    </row>
    <row r="59" spans="6:8">
      <c r="F59" s="13" t="s">
        <v>17</v>
      </c>
      <c r="G59" s="23" t="s">
        <v>7</v>
      </c>
      <c r="H59" s="21">
        <f t="shared" si="10"/>
        <v>1333.9</v>
      </c>
    </row>
    <row r="60" spans="6:8" ht="15.75" thickBot="1">
      <c r="F60" s="14" t="s">
        <v>17</v>
      </c>
      <c r="G60" s="24" t="s">
        <v>8</v>
      </c>
      <c r="H60" s="19">
        <f>C44</f>
        <v>594.70000000000005</v>
      </c>
    </row>
    <row r="62" spans="6:8">
      <c r="H62" s="1">
        <f>SUM(H9:H60)</f>
        <v>9955.8000000000011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H62"/>
  <sheetViews>
    <sheetView workbookViewId="0">
      <selection activeCell="D18" sqref="D18"/>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42</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693.2</v>
      </c>
      <c r="F9" s="15" t="s">
        <v>18</v>
      </c>
      <c r="G9" s="20" t="s">
        <v>5</v>
      </c>
      <c r="H9" s="21">
        <f>C9+12.5%*C17</f>
        <v>694.8125</v>
      </c>
    </row>
    <row r="10" spans="1:8">
      <c r="A10" s="10" t="s">
        <v>4</v>
      </c>
      <c r="B10" s="27" t="s">
        <v>6</v>
      </c>
      <c r="C10" s="28">
        <v>2375.8000000000002</v>
      </c>
      <c r="F10" s="13" t="s">
        <v>18</v>
      </c>
      <c r="G10" s="16" t="s">
        <v>6</v>
      </c>
      <c r="H10" s="21">
        <f t="shared" ref="H10:H12" si="0">C10+12.5%*C18</f>
        <v>2379.5250000000001</v>
      </c>
    </row>
    <row r="11" spans="1:8">
      <c r="A11" s="10" t="s">
        <v>4</v>
      </c>
      <c r="B11" s="27" t="s">
        <v>7</v>
      </c>
      <c r="C11" s="28">
        <v>6509.4</v>
      </c>
      <c r="F11" s="13" t="s">
        <v>19</v>
      </c>
      <c r="G11" s="16" t="s">
        <v>7</v>
      </c>
      <c r="H11" s="21">
        <f t="shared" si="0"/>
        <v>6536.8125</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43</v>
      </c>
      <c r="B17" s="25" t="s">
        <v>5</v>
      </c>
      <c r="C17" s="26">
        <v>12.9</v>
      </c>
      <c r="F17" s="15" t="s">
        <v>9</v>
      </c>
      <c r="G17" s="20" t="s">
        <v>5</v>
      </c>
      <c r="H17" s="21">
        <f>C13</f>
        <v>0</v>
      </c>
    </row>
    <row r="18" spans="1:8">
      <c r="A18" s="10" t="s">
        <v>43</v>
      </c>
      <c r="B18" s="27" t="s">
        <v>6</v>
      </c>
      <c r="C18" s="28">
        <v>29.8</v>
      </c>
      <c r="F18" s="13" t="s">
        <v>9</v>
      </c>
      <c r="G18" s="16" t="s">
        <v>6</v>
      </c>
      <c r="H18" s="21">
        <f t="shared" ref="H18:H19" si="1">C14</f>
        <v>0</v>
      </c>
    </row>
    <row r="19" spans="1:8">
      <c r="A19" s="10" t="s">
        <v>43</v>
      </c>
      <c r="B19" s="27" t="s">
        <v>7</v>
      </c>
      <c r="C19" s="28">
        <v>219.3</v>
      </c>
      <c r="F19" s="13" t="s">
        <v>9</v>
      </c>
      <c r="G19" s="16" t="s">
        <v>7</v>
      </c>
      <c r="H19" s="21">
        <f t="shared" si="1"/>
        <v>0</v>
      </c>
    </row>
    <row r="20" spans="1:8" ht="15.75" thickBot="1">
      <c r="A20" s="11" t="s">
        <v>43</v>
      </c>
      <c r="B20" s="29" t="s">
        <v>8</v>
      </c>
      <c r="C20" s="30">
        <v>0</v>
      </c>
      <c r="F20" s="14" t="s">
        <v>9</v>
      </c>
      <c r="G20" s="18" t="s">
        <v>8</v>
      </c>
      <c r="H20" s="19">
        <f>C16</f>
        <v>0</v>
      </c>
    </row>
    <row r="21" spans="1:8">
      <c r="A21" s="9" t="s">
        <v>11</v>
      </c>
      <c r="B21" s="25" t="s">
        <v>5</v>
      </c>
      <c r="C21" s="26">
        <v>2.2000000000000002</v>
      </c>
      <c r="F21" s="15" t="s">
        <v>10</v>
      </c>
      <c r="G21" s="20" t="s">
        <v>5</v>
      </c>
      <c r="H21" s="21">
        <f>C17*87.5%</f>
        <v>11.2875</v>
      </c>
    </row>
    <row r="22" spans="1:8">
      <c r="A22" s="9" t="s">
        <v>11</v>
      </c>
      <c r="B22" s="27" t="s">
        <v>6</v>
      </c>
      <c r="C22" s="28">
        <v>6.4</v>
      </c>
      <c r="F22" s="13" t="s">
        <v>10</v>
      </c>
      <c r="G22" s="16" t="s">
        <v>6</v>
      </c>
      <c r="H22" s="21">
        <f t="shared" ref="H22:H24" si="2">C18*87.5%</f>
        <v>26.074999999999999</v>
      </c>
    </row>
    <row r="23" spans="1:8">
      <c r="A23" s="9" t="s">
        <v>11</v>
      </c>
      <c r="B23" s="27" t="s">
        <v>7</v>
      </c>
      <c r="C23" s="28">
        <v>158.1</v>
      </c>
      <c r="F23" s="13" t="s">
        <v>10</v>
      </c>
      <c r="G23" s="16" t="s">
        <v>7</v>
      </c>
      <c r="H23" s="21">
        <f t="shared" si="2"/>
        <v>191.88750000000002</v>
      </c>
    </row>
    <row r="24" spans="1:8" ht="15.75" thickBot="1">
      <c r="A24" s="11" t="s">
        <v>11</v>
      </c>
      <c r="B24" s="29" t="s">
        <v>8</v>
      </c>
      <c r="C24" s="30">
        <v>0</v>
      </c>
      <c r="F24" s="14" t="s">
        <v>10</v>
      </c>
      <c r="G24" s="18" t="s">
        <v>8</v>
      </c>
      <c r="H24" s="19">
        <f t="shared" si="2"/>
        <v>0</v>
      </c>
    </row>
    <row r="25" spans="1:8">
      <c r="A25" s="9" t="s">
        <v>34</v>
      </c>
      <c r="B25" s="31" t="s">
        <v>5</v>
      </c>
      <c r="C25" s="26">
        <v>47.4</v>
      </c>
      <c r="F25" s="15" t="s">
        <v>21</v>
      </c>
      <c r="G25" s="20" t="s">
        <v>5</v>
      </c>
      <c r="H25" s="21">
        <v>0</v>
      </c>
    </row>
    <row r="26" spans="1:8">
      <c r="A26" s="10" t="s">
        <v>34</v>
      </c>
      <c r="B26" s="32" t="s">
        <v>6</v>
      </c>
      <c r="C26" s="28">
        <v>91</v>
      </c>
      <c r="F26" s="13" t="s">
        <v>21</v>
      </c>
      <c r="G26" s="16" t="s">
        <v>6</v>
      </c>
      <c r="H26" s="17">
        <v>0</v>
      </c>
    </row>
    <row r="27" spans="1:8">
      <c r="A27" s="10" t="s">
        <v>34</v>
      </c>
      <c r="B27" s="32" t="s">
        <v>7</v>
      </c>
      <c r="C27" s="28">
        <v>418.1</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305.60000000000002</v>
      </c>
      <c r="F29" s="15" t="s">
        <v>12</v>
      </c>
      <c r="G29" s="20" t="s">
        <v>5</v>
      </c>
      <c r="H29" s="21">
        <f>15%*C21</f>
        <v>0.33</v>
      </c>
    </row>
    <row r="30" spans="1:8">
      <c r="A30" s="10" t="s">
        <v>14</v>
      </c>
      <c r="B30" s="32" t="s">
        <v>6</v>
      </c>
      <c r="C30" s="28">
        <v>134.5</v>
      </c>
      <c r="F30" s="13" t="s">
        <v>12</v>
      </c>
      <c r="G30" s="16" t="s">
        <v>6</v>
      </c>
      <c r="H30" s="21">
        <f t="shared" ref="H30:H32" si="3">15%*C22</f>
        <v>0.96</v>
      </c>
    </row>
    <row r="31" spans="1:8">
      <c r="A31" s="10" t="s">
        <v>14</v>
      </c>
      <c r="B31" s="32" t="s">
        <v>7</v>
      </c>
      <c r="C31" s="28">
        <v>1476.4</v>
      </c>
      <c r="F31" s="13" t="s">
        <v>12</v>
      </c>
      <c r="G31" s="16" t="s">
        <v>7</v>
      </c>
      <c r="H31" s="21">
        <f t="shared" si="3"/>
        <v>23.715</v>
      </c>
    </row>
    <row r="32" spans="1:8" ht="15.75" thickBot="1">
      <c r="A32" s="11" t="s">
        <v>14</v>
      </c>
      <c r="B32" s="33" t="s">
        <v>8</v>
      </c>
      <c r="C32" s="30">
        <v>0</v>
      </c>
      <c r="F32" s="14" t="s">
        <v>12</v>
      </c>
      <c r="G32" s="18" t="s">
        <v>8</v>
      </c>
      <c r="H32" s="19">
        <f t="shared" si="3"/>
        <v>0</v>
      </c>
    </row>
    <row r="33" spans="1:8">
      <c r="A33" s="9" t="s">
        <v>15</v>
      </c>
      <c r="B33" s="31" t="s">
        <v>5</v>
      </c>
      <c r="C33" s="26">
        <v>123.9</v>
      </c>
      <c r="F33" s="15" t="s">
        <v>22</v>
      </c>
      <c r="G33" s="20" t="s">
        <v>5</v>
      </c>
      <c r="H33" s="21">
        <f>25%*C21</f>
        <v>0.55000000000000004</v>
      </c>
    </row>
    <row r="34" spans="1:8">
      <c r="A34" s="10" t="s">
        <v>15</v>
      </c>
      <c r="B34" s="32" t="s">
        <v>6</v>
      </c>
      <c r="C34" s="28">
        <v>76.900000000000006</v>
      </c>
      <c r="F34" s="13" t="s">
        <v>22</v>
      </c>
      <c r="G34" s="16" t="s">
        <v>6</v>
      </c>
      <c r="H34" s="21">
        <f t="shared" ref="H34:H36" si="4">25%*C22</f>
        <v>1.6</v>
      </c>
    </row>
    <row r="35" spans="1:8">
      <c r="A35" s="10" t="s">
        <v>15</v>
      </c>
      <c r="B35" s="32" t="s">
        <v>7</v>
      </c>
      <c r="C35" s="28">
        <v>723.2</v>
      </c>
      <c r="F35" s="13" t="s">
        <v>22</v>
      </c>
      <c r="G35" s="16" t="s">
        <v>7</v>
      </c>
      <c r="H35" s="21">
        <f t="shared" si="4"/>
        <v>39.524999999999999</v>
      </c>
    </row>
    <row r="36" spans="1:8" ht="15.75" thickBot="1">
      <c r="A36" s="11" t="s">
        <v>15</v>
      </c>
      <c r="B36" s="33" t="s">
        <v>8</v>
      </c>
      <c r="C36" s="30">
        <v>0</v>
      </c>
      <c r="F36" s="14" t="s">
        <v>22</v>
      </c>
      <c r="G36" s="18" t="s">
        <v>8</v>
      </c>
      <c r="H36" s="19">
        <f t="shared" si="4"/>
        <v>0</v>
      </c>
    </row>
    <row r="37" spans="1:8">
      <c r="A37" s="9" t="s">
        <v>16</v>
      </c>
      <c r="B37" s="31" t="s">
        <v>5</v>
      </c>
      <c r="C37" s="26">
        <v>2.2000000000000002</v>
      </c>
      <c r="F37" s="15" t="s">
        <v>23</v>
      </c>
      <c r="G37" s="20" t="s">
        <v>5</v>
      </c>
      <c r="H37" s="21">
        <f>60%*C21</f>
        <v>1.32</v>
      </c>
    </row>
    <row r="38" spans="1:8">
      <c r="A38" s="10" t="s">
        <v>16</v>
      </c>
      <c r="B38" s="32" t="s">
        <v>6</v>
      </c>
      <c r="C38" s="28">
        <v>0.2</v>
      </c>
      <c r="F38" s="13" t="s">
        <v>23</v>
      </c>
      <c r="G38" s="16" t="s">
        <v>6</v>
      </c>
      <c r="H38" s="21">
        <f t="shared" ref="H38:H40" si="5">60%*C22</f>
        <v>3.84</v>
      </c>
    </row>
    <row r="39" spans="1:8">
      <c r="A39" s="10" t="s">
        <v>16</v>
      </c>
      <c r="B39" s="32" t="s">
        <v>7</v>
      </c>
      <c r="C39" s="28">
        <v>2.9</v>
      </c>
      <c r="F39" s="13" t="s">
        <v>23</v>
      </c>
      <c r="G39" s="16" t="s">
        <v>7</v>
      </c>
      <c r="H39" s="21">
        <f t="shared" si="5"/>
        <v>94.86</v>
      </c>
    </row>
    <row r="40" spans="1:8" ht="15.75" thickBot="1">
      <c r="A40" s="11" t="s">
        <v>16</v>
      </c>
      <c r="B40" s="33" t="s">
        <v>8</v>
      </c>
      <c r="C40" s="30">
        <v>0</v>
      </c>
      <c r="F40" s="14" t="s">
        <v>23</v>
      </c>
      <c r="G40" s="18" t="s">
        <v>8</v>
      </c>
      <c r="H40" s="19">
        <f t="shared" si="5"/>
        <v>0</v>
      </c>
    </row>
    <row r="41" spans="1:8">
      <c r="A41" s="9" t="s">
        <v>17</v>
      </c>
      <c r="B41" s="31" t="s">
        <v>5</v>
      </c>
      <c r="C41" s="26">
        <v>236.6</v>
      </c>
      <c r="F41" s="15" t="s">
        <v>13</v>
      </c>
      <c r="G41" s="22" t="s">
        <v>5</v>
      </c>
      <c r="H41" s="21">
        <f>C25</f>
        <v>47.4</v>
      </c>
    </row>
    <row r="42" spans="1:8">
      <c r="A42" s="10" t="s">
        <v>17</v>
      </c>
      <c r="B42" s="32" t="s">
        <v>6</v>
      </c>
      <c r="C42" s="28">
        <v>366.1</v>
      </c>
      <c r="F42" s="13" t="s">
        <v>13</v>
      </c>
      <c r="G42" s="23" t="s">
        <v>6</v>
      </c>
      <c r="H42" s="21">
        <f t="shared" ref="H42:H43" si="6">C26</f>
        <v>91</v>
      </c>
    </row>
    <row r="43" spans="1:8">
      <c r="A43" s="10" t="s">
        <v>17</v>
      </c>
      <c r="B43" s="32" t="s">
        <v>7</v>
      </c>
      <c r="C43" s="28">
        <v>970.5</v>
      </c>
      <c r="F43" s="13" t="s">
        <v>13</v>
      </c>
      <c r="G43" s="23" t="s">
        <v>7</v>
      </c>
      <c r="H43" s="21">
        <f t="shared" si="6"/>
        <v>418.1</v>
      </c>
    </row>
    <row r="44" spans="1:8" ht="15.75" thickBot="1">
      <c r="A44" s="11" t="s">
        <v>17</v>
      </c>
      <c r="B44" s="33" t="s">
        <v>8</v>
      </c>
      <c r="C44" s="30">
        <v>0</v>
      </c>
      <c r="F44" s="14" t="s">
        <v>13</v>
      </c>
      <c r="G44" s="24" t="s">
        <v>8</v>
      </c>
      <c r="H44" s="19">
        <f>C28</f>
        <v>0</v>
      </c>
    </row>
    <row r="45" spans="1:8">
      <c r="F45" s="15" t="s">
        <v>14</v>
      </c>
      <c r="G45" s="22" t="s">
        <v>5</v>
      </c>
      <c r="H45" s="21">
        <f>C29</f>
        <v>305.60000000000002</v>
      </c>
    </row>
    <row r="46" spans="1:8">
      <c r="C46" s="1">
        <f>SUM(C9:C45)</f>
        <v>14982.6</v>
      </c>
      <c r="F46" s="13" t="s">
        <v>14</v>
      </c>
      <c r="G46" s="23" t="s">
        <v>6</v>
      </c>
      <c r="H46" s="21">
        <f t="shared" ref="H46:H47" si="7">C30</f>
        <v>134.5</v>
      </c>
    </row>
    <row r="47" spans="1:8">
      <c r="F47" s="13" t="s">
        <v>14</v>
      </c>
      <c r="G47" s="23" t="s">
        <v>7</v>
      </c>
      <c r="H47" s="21">
        <f t="shared" si="7"/>
        <v>1476.4</v>
      </c>
    </row>
    <row r="48" spans="1:8" ht="15.75" thickBot="1">
      <c r="F48" s="14" t="s">
        <v>14</v>
      </c>
      <c r="G48" s="24" t="s">
        <v>8</v>
      </c>
      <c r="H48" s="19">
        <f>C32</f>
        <v>0</v>
      </c>
    </row>
    <row r="49" spans="6:8">
      <c r="F49" s="15" t="s">
        <v>15</v>
      </c>
      <c r="G49" s="22" t="s">
        <v>5</v>
      </c>
      <c r="H49" s="21">
        <f>C33</f>
        <v>123.9</v>
      </c>
    </row>
    <row r="50" spans="6:8">
      <c r="F50" s="13" t="s">
        <v>15</v>
      </c>
      <c r="G50" s="23" t="s">
        <v>6</v>
      </c>
      <c r="H50" s="21">
        <f t="shared" ref="H50:H51" si="8">C34</f>
        <v>76.900000000000006</v>
      </c>
    </row>
    <row r="51" spans="6:8">
      <c r="F51" s="13" t="s">
        <v>15</v>
      </c>
      <c r="G51" s="23" t="s">
        <v>7</v>
      </c>
      <c r="H51" s="21">
        <f t="shared" si="8"/>
        <v>723.2</v>
      </c>
    </row>
    <row r="52" spans="6:8" ht="15.75" thickBot="1">
      <c r="F52" s="14" t="s">
        <v>15</v>
      </c>
      <c r="G52" s="24" t="s">
        <v>8</v>
      </c>
      <c r="H52" s="19">
        <f>C36</f>
        <v>0</v>
      </c>
    </row>
    <row r="53" spans="6:8">
      <c r="F53" s="15" t="s">
        <v>16</v>
      </c>
      <c r="G53" s="22" t="s">
        <v>5</v>
      </c>
      <c r="H53" s="21">
        <f>C37</f>
        <v>2.2000000000000002</v>
      </c>
    </row>
    <row r="54" spans="6:8">
      <c r="F54" s="13" t="s">
        <v>16</v>
      </c>
      <c r="G54" s="23" t="s">
        <v>6</v>
      </c>
      <c r="H54" s="21">
        <f t="shared" ref="H54:H55" si="9">C38</f>
        <v>0.2</v>
      </c>
    </row>
    <row r="55" spans="6:8">
      <c r="F55" s="13" t="s">
        <v>16</v>
      </c>
      <c r="G55" s="23" t="s">
        <v>7</v>
      </c>
      <c r="H55" s="21">
        <f t="shared" si="9"/>
        <v>2.9</v>
      </c>
    </row>
    <row r="56" spans="6:8" ht="15.75" thickBot="1">
      <c r="F56" s="14" t="s">
        <v>16</v>
      </c>
      <c r="G56" s="24" t="s">
        <v>8</v>
      </c>
      <c r="H56" s="19">
        <f>C40</f>
        <v>0</v>
      </c>
    </row>
    <row r="57" spans="6:8">
      <c r="F57" s="15" t="s">
        <v>17</v>
      </c>
      <c r="G57" s="22" t="s">
        <v>5</v>
      </c>
      <c r="H57" s="21">
        <f>C41</f>
        <v>236.6</v>
      </c>
    </row>
    <row r="58" spans="6:8">
      <c r="F58" s="13" t="s">
        <v>17</v>
      </c>
      <c r="G58" s="23" t="s">
        <v>6</v>
      </c>
      <c r="H58" s="21">
        <f t="shared" ref="H58:H59" si="10">C42</f>
        <v>366.1</v>
      </c>
    </row>
    <row r="59" spans="6:8">
      <c r="F59" s="13" t="s">
        <v>17</v>
      </c>
      <c r="G59" s="23" t="s">
        <v>7</v>
      </c>
      <c r="H59" s="21">
        <f t="shared" si="10"/>
        <v>970.5</v>
      </c>
    </row>
    <row r="60" spans="6:8" ht="15.75" thickBot="1">
      <c r="F60" s="14" t="s">
        <v>17</v>
      </c>
      <c r="G60" s="24" t="s">
        <v>8</v>
      </c>
      <c r="H60" s="19">
        <f>C44</f>
        <v>0</v>
      </c>
    </row>
    <row r="62" spans="6:8">
      <c r="H62" s="1">
        <f>SUM(H9:H60)</f>
        <v>14982.600000000002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H62"/>
  <sheetViews>
    <sheetView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44</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0</v>
      </c>
      <c r="F9" s="15" t="s">
        <v>18</v>
      </c>
      <c r="G9" s="20" t="s">
        <v>5</v>
      </c>
      <c r="H9" s="21">
        <f>C9+12.5%*C17</f>
        <v>0</v>
      </c>
    </row>
    <row r="10" spans="1:8">
      <c r="A10" s="10" t="s">
        <v>4</v>
      </c>
      <c r="B10" s="27" t="s">
        <v>6</v>
      </c>
      <c r="C10" s="28">
        <v>7536.4</v>
      </c>
      <c r="F10" s="13" t="s">
        <v>18</v>
      </c>
      <c r="G10" s="16" t="s">
        <v>6</v>
      </c>
      <c r="H10" s="21">
        <f t="shared" ref="H10:H12" si="0">C10+12.5%*C18</f>
        <v>7547.2374999999993</v>
      </c>
    </row>
    <row r="11" spans="1:8">
      <c r="A11" s="10" t="s">
        <v>4</v>
      </c>
      <c r="B11" s="27" t="s">
        <v>7</v>
      </c>
      <c r="C11" s="28">
        <v>1282.3</v>
      </c>
      <c r="F11" s="13" t="s">
        <v>19</v>
      </c>
      <c r="G11" s="16" t="s">
        <v>7</v>
      </c>
      <c r="H11" s="21">
        <f t="shared" si="0"/>
        <v>1289</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43</v>
      </c>
      <c r="B17" s="25" t="s">
        <v>5</v>
      </c>
      <c r="C17" s="26">
        <v>0</v>
      </c>
      <c r="F17" s="15" t="s">
        <v>9</v>
      </c>
      <c r="G17" s="20" t="s">
        <v>5</v>
      </c>
      <c r="H17" s="21">
        <f>C13</f>
        <v>0</v>
      </c>
    </row>
    <row r="18" spans="1:8">
      <c r="A18" s="10" t="s">
        <v>43</v>
      </c>
      <c r="B18" s="27" t="s">
        <v>6</v>
      </c>
      <c r="C18" s="28">
        <v>86.7</v>
      </c>
      <c r="F18" s="13" t="s">
        <v>9</v>
      </c>
      <c r="G18" s="16" t="s">
        <v>6</v>
      </c>
      <c r="H18" s="21">
        <f t="shared" ref="H18:H19" si="1">C14</f>
        <v>0</v>
      </c>
    </row>
    <row r="19" spans="1:8">
      <c r="A19" s="10" t="s">
        <v>43</v>
      </c>
      <c r="B19" s="27" t="s">
        <v>7</v>
      </c>
      <c r="C19" s="28">
        <v>53.6</v>
      </c>
      <c r="F19" s="13" t="s">
        <v>9</v>
      </c>
      <c r="G19" s="16" t="s">
        <v>7</v>
      </c>
      <c r="H19" s="21">
        <f t="shared" si="1"/>
        <v>0</v>
      </c>
    </row>
    <row r="20" spans="1:8" ht="15.75" thickBot="1">
      <c r="A20" s="11" t="s">
        <v>43</v>
      </c>
      <c r="B20" s="29" t="s">
        <v>8</v>
      </c>
      <c r="C20" s="30">
        <v>0</v>
      </c>
      <c r="F20" s="14" t="s">
        <v>9</v>
      </c>
      <c r="G20" s="18" t="s">
        <v>8</v>
      </c>
      <c r="H20" s="19">
        <f>C16</f>
        <v>0</v>
      </c>
    </row>
    <row r="21" spans="1:8">
      <c r="A21" s="9" t="s">
        <v>11</v>
      </c>
      <c r="B21" s="25" t="s">
        <v>5</v>
      </c>
      <c r="C21" s="26">
        <v>0</v>
      </c>
      <c r="F21" s="15" t="s">
        <v>10</v>
      </c>
      <c r="G21" s="20" t="s">
        <v>5</v>
      </c>
      <c r="H21" s="21">
        <f>C17*87.5%</f>
        <v>0</v>
      </c>
    </row>
    <row r="22" spans="1:8">
      <c r="A22" s="9" t="s">
        <v>11</v>
      </c>
      <c r="B22" s="27" t="s">
        <v>6</v>
      </c>
      <c r="C22" s="28">
        <v>29.6</v>
      </c>
      <c r="F22" s="13" t="s">
        <v>10</v>
      </c>
      <c r="G22" s="16" t="s">
        <v>6</v>
      </c>
      <c r="H22" s="21">
        <f t="shared" ref="H22:H24" si="2">C18*87.5%</f>
        <v>75.862499999999997</v>
      </c>
    </row>
    <row r="23" spans="1:8">
      <c r="A23" s="9" t="s">
        <v>11</v>
      </c>
      <c r="B23" s="27" t="s">
        <v>7</v>
      </c>
      <c r="C23" s="28">
        <v>22.7</v>
      </c>
      <c r="F23" s="13" t="s">
        <v>10</v>
      </c>
      <c r="G23" s="16" t="s">
        <v>7</v>
      </c>
      <c r="H23" s="21">
        <f t="shared" si="2"/>
        <v>46.9</v>
      </c>
    </row>
    <row r="24" spans="1:8" ht="15.75" thickBot="1">
      <c r="A24" s="11" t="s">
        <v>11</v>
      </c>
      <c r="B24" s="29" t="s">
        <v>8</v>
      </c>
      <c r="C24" s="30">
        <v>0</v>
      </c>
      <c r="F24" s="14" t="s">
        <v>10</v>
      </c>
      <c r="G24" s="18" t="s">
        <v>8</v>
      </c>
      <c r="H24" s="19">
        <f t="shared" si="2"/>
        <v>0</v>
      </c>
    </row>
    <row r="25" spans="1:8">
      <c r="A25" s="9" t="s">
        <v>34</v>
      </c>
      <c r="B25" s="31" t="s">
        <v>5</v>
      </c>
      <c r="C25" s="26">
        <v>0</v>
      </c>
      <c r="F25" s="15" t="s">
        <v>21</v>
      </c>
      <c r="G25" s="20" t="s">
        <v>5</v>
      </c>
      <c r="H25" s="21">
        <v>0</v>
      </c>
    </row>
    <row r="26" spans="1:8">
      <c r="A26" s="10" t="s">
        <v>34</v>
      </c>
      <c r="B26" s="32" t="s">
        <v>6</v>
      </c>
      <c r="C26" s="28">
        <v>328.9</v>
      </c>
      <c r="F26" s="13" t="s">
        <v>21</v>
      </c>
      <c r="G26" s="16" t="s">
        <v>6</v>
      </c>
      <c r="H26" s="17">
        <v>0</v>
      </c>
    </row>
    <row r="27" spans="1:8">
      <c r="A27" s="10" t="s">
        <v>34</v>
      </c>
      <c r="B27" s="32" t="s">
        <v>7</v>
      </c>
      <c r="C27" s="28">
        <v>85.2</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v>
      </c>
      <c r="F29" s="15" t="s">
        <v>12</v>
      </c>
      <c r="G29" s="20" t="s">
        <v>5</v>
      </c>
      <c r="H29" s="21">
        <f>15%*C21</f>
        <v>0</v>
      </c>
    </row>
    <row r="30" spans="1:8">
      <c r="A30" s="10" t="s">
        <v>14</v>
      </c>
      <c r="B30" s="32" t="s">
        <v>6</v>
      </c>
      <c r="C30" s="28">
        <v>1434.9</v>
      </c>
      <c r="F30" s="13" t="s">
        <v>12</v>
      </c>
      <c r="G30" s="16" t="s">
        <v>6</v>
      </c>
      <c r="H30" s="21">
        <f t="shared" ref="H30:H32" si="3">15%*C22</f>
        <v>4.4400000000000004</v>
      </c>
    </row>
    <row r="31" spans="1:8">
      <c r="A31" s="10" t="s">
        <v>14</v>
      </c>
      <c r="B31" s="32" t="s">
        <v>7</v>
      </c>
      <c r="C31" s="28">
        <v>183.9</v>
      </c>
      <c r="F31" s="13" t="s">
        <v>12</v>
      </c>
      <c r="G31" s="16" t="s">
        <v>7</v>
      </c>
      <c r="H31" s="21">
        <f t="shared" si="3"/>
        <v>3.4049999999999998</v>
      </c>
    </row>
    <row r="32" spans="1:8" ht="15.75" thickBot="1">
      <c r="A32" s="11" t="s">
        <v>14</v>
      </c>
      <c r="B32" s="33" t="s">
        <v>8</v>
      </c>
      <c r="C32" s="30">
        <v>0</v>
      </c>
      <c r="F32" s="14" t="s">
        <v>12</v>
      </c>
      <c r="G32" s="18" t="s">
        <v>8</v>
      </c>
      <c r="H32" s="19">
        <f t="shared" si="3"/>
        <v>0</v>
      </c>
    </row>
    <row r="33" spans="1:8">
      <c r="A33" s="9" t="s">
        <v>15</v>
      </c>
      <c r="B33" s="31" t="s">
        <v>5</v>
      </c>
      <c r="C33" s="26">
        <v>0</v>
      </c>
      <c r="F33" s="15" t="s">
        <v>22</v>
      </c>
      <c r="G33" s="20" t="s">
        <v>5</v>
      </c>
      <c r="H33" s="21">
        <f>25%*C21</f>
        <v>0</v>
      </c>
    </row>
    <row r="34" spans="1:8">
      <c r="A34" s="10" t="s">
        <v>15</v>
      </c>
      <c r="B34" s="32" t="s">
        <v>6</v>
      </c>
      <c r="C34" s="28">
        <v>742.8</v>
      </c>
      <c r="F34" s="13" t="s">
        <v>22</v>
      </c>
      <c r="G34" s="16" t="s">
        <v>6</v>
      </c>
      <c r="H34" s="21">
        <f t="shared" ref="H34:H36" si="4">25%*C22</f>
        <v>7.4</v>
      </c>
    </row>
    <row r="35" spans="1:8">
      <c r="A35" s="10" t="s">
        <v>15</v>
      </c>
      <c r="B35" s="32" t="s">
        <v>7</v>
      </c>
      <c r="C35" s="28">
        <v>122.8</v>
      </c>
      <c r="F35" s="13" t="s">
        <v>22</v>
      </c>
      <c r="G35" s="16" t="s">
        <v>7</v>
      </c>
      <c r="H35" s="21">
        <f t="shared" si="4"/>
        <v>5.6749999999999998</v>
      </c>
    </row>
    <row r="36" spans="1:8" ht="15.75" thickBot="1">
      <c r="A36" s="11" t="s">
        <v>15</v>
      </c>
      <c r="B36" s="33" t="s">
        <v>8</v>
      </c>
      <c r="C36" s="30">
        <v>0</v>
      </c>
      <c r="F36" s="14" t="s">
        <v>22</v>
      </c>
      <c r="G36" s="18" t="s">
        <v>8</v>
      </c>
      <c r="H36" s="19">
        <f t="shared" si="4"/>
        <v>0</v>
      </c>
    </row>
    <row r="37" spans="1:8">
      <c r="A37" s="9" t="s">
        <v>16</v>
      </c>
      <c r="B37" s="31" t="s">
        <v>5</v>
      </c>
      <c r="C37" s="26">
        <v>0</v>
      </c>
      <c r="F37" s="15" t="s">
        <v>23</v>
      </c>
      <c r="G37" s="20" t="s">
        <v>5</v>
      </c>
      <c r="H37" s="21">
        <f>60%*C21</f>
        <v>0</v>
      </c>
    </row>
    <row r="38" spans="1:8">
      <c r="A38" s="10" t="s">
        <v>16</v>
      </c>
      <c r="B38" s="32" t="s">
        <v>6</v>
      </c>
      <c r="C38" s="28">
        <v>0.4</v>
      </c>
      <c r="F38" s="13" t="s">
        <v>23</v>
      </c>
      <c r="G38" s="16" t="s">
        <v>6</v>
      </c>
      <c r="H38" s="21">
        <f t="shared" ref="H38:H40" si="5">60%*C22</f>
        <v>17.760000000000002</v>
      </c>
    </row>
    <row r="39" spans="1:8">
      <c r="A39" s="10" t="s">
        <v>16</v>
      </c>
      <c r="B39" s="32" t="s">
        <v>7</v>
      </c>
      <c r="C39" s="28">
        <v>0</v>
      </c>
      <c r="F39" s="13" t="s">
        <v>23</v>
      </c>
      <c r="G39" s="16" t="s">
        <v>7</v>
      </c>
      <c r="H39" s="21">
        <f t="shared" si="5"/>
        <v>13.62</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0</v>
      </c>
    </row>
    <row r="42" spans="1:8">
      <c r="A42" s="10" t="s">
        <v>17</v>
      </c>
      <c r="B42" s="32" t="s">
        <v>6</v>
      </c>
      <c r="C42" s="28">
        <v>864.7</v>
      </c>
      <c r="F42" s="13" t="s">
        <v>13</v>
      </c>
      <c r="G42" s="23" t="s">
        <v>6</v>
      </c>
      <c r="H42" s="21">
        <f t="shared" ref="H42:H43" si="6">C26</f>
        <v>328.9</v>
      </c>
    </row>
    <row r="43" spans="1:8">
      <c r="A43" s="10" t="s">
        <v>17</v>
      </c>
      <c r="B43" s="32" t="s">
        <v>7</v>
      </c>
      <c r="C43" s="28">
        <v>222.8</v>
      </c>
      <c r="F43" s="13" t="s">
        <v>13</v>
      </c>
      <c r="G43" s="23" t="s">
        <v>7</v>
      </c>
      <c r="H43" s="21">
        <f t="shared" si="6"/>
        <v>85.2</v>
      </c>
    </row>
    <row r="44" spans="1:8" ht="15.75" thickBot="1">
      <c r="A44" s="11" t="s">
        <v>17</v>
      </c>
      <c r="B44" s="33" t="s">
        <v>8</v>
      </c>
      <c r="C44" s="30">
        <v>0</v>
      </c>
      <c r="F44" s="14" t="s">
        <v>13</v>
      </c>
      <c r="G44" s="24" t="s">
        <v>8</v>
      </c>
      <c r="H44" s="19">
        <f>C28</f>
        <v>0</v>
      </c>
    </row>
    <row r="45" spans="1:8">
      <c r="F45" s="15" t="s">
        <v>14</v>
      </c>
      <c r="G45" s="22" t="s">
        <v>5</v>
      </c>
      <c r="H45" s="21">
        <f>C29</f>
        <v>0</v>
      </c>
    </row>
    <row r="46" spans="1:8">
      <c r="C46" s="1">
        <f>SUM(C9:C44)</f>
        <v>12997.699999999999</v>
      </c>
      <c r="F46" s="13" t="s">
        <v>14</v>
      </c>
      <c r="G46" s="23" t="s">
        <v>6</v>
      </c>
      <c r="H46" s="21">
        <f t="shared" ref="H46:H47" si="7">C30</f>
        <v>1434.9</v>
      </c>
    </row>
    <row r="47" spans="1:8">
      <c r="F47" s="13" t="s">
        <v>14</v>
      </c>
      <c r="G47" s="23" t="s">
        <v>7</v>
      </c>
      <c r="H47" s="21">
        <f t="shared" si="7"/>
        <v>183.9</v>
      </c>
    </row>
    <row r="48" spans="1:8" ht="15.75" thickBot="1">
      <c r="F48" s="14" t="s">
        <v>14</v>
      </c>
      <c r="G48" s="24" t="s">
        <v>8</v>
      </c>
      <c r="H48" s="19">
        <f>C32</f>
        <v>0</v>
      </c>
    </row>
    <row r="49" spans="6:8">
      <c r="F49" s="15" t="s">
        <v>15</v>
      </c>
      <c r="G49" s="22" t="s">
        <v>5</v>
      </c>
      <c r="H49" s="21">
        <f>C33</f>
        <v>0</v>
      </c>
    </row>
    <row r="50" spans="6:8">
      <c r="F50" s="13" t="s">
        <v>15</v>
      </c>
      <c r="G50" s="23" t="s">
        <v>6</v>
      </c>
      <c r="H50" s="21">
        <f t="shared" ref="H50:H51" si="8">C34</f>
        <v>742.8</v>
      </c>
    </row>
    <row r="51" spans="6:8">
      <c r="F51" s="13" t="s">
        <v>15</v>
      </c>
      <c r="G51" s="23" t="s">
        <v>7</v>
      </c>
      <c r="H51" s="21">
        <f t="shared" si="8"/>
        <v>122.8</v>
      </c>
    </row>
    <row r="52" spans="6:8" ht="15.75" thickBot="1">
      <c r="F52" s="14" t="s">
        <v>15</v>
      </c>
      <c r="G52" s="24" t="s">
        <v>8</v>
      </c>
      <c r="H52" s="19">
        <f>C36</f>
        <v>0</v>
      </c>
    </row>
    <row r="53" spans="6:8">
      <c r="F53" s="15" t="s">
        <v>16</v>
      </c>
      <c r="G53" s="22" t="s">
        <v>5</v>
      </c>
      <c r="H53" s="21">
        <f>C37</f>
        <v>0</v>
      </c>
    </row>
    <row r="54" spans="6:8">
      <c r="F54" s="13" t="s">
        <v>16</v>
      </c>
      <c r="G54" s="23" t="s">
        <v>6</v>
      </c>
      <c r="H54" s="21">
        <f t="shared" ref="H54:H55" si="9">C38</f>
        <v>0.4</v>
      </c>
    </row>
    <row r="55" spans="6:8">
      <c r="F55" s="13" t="s">
        <v>16</v>
      </c>
      <c r="G55" s="23" t="s">
        <v>7</v>
      </c>
      <c r="H55" s="21">
        <f t="shared" si="9"/>
        <v>0</v>
      </c>
    </row>
    <row r="56" spans="6:8" ht="15.75" thickBot="1">
      <c r="F56" s="14" t="s">
        <v>16</v>
      </c>
      <c r="G56" s="24" t="s">
        <v>8</v>
      </c>
      <c r="H56" s="19">
        <f>C40</f>
        <v>0</v>
      </c>
    </row>
    <row r="57" spans="6:8">
      <c r="F57" s="15" t="s">
        <v>17</v>
      </c>
      <c r="G57" s="22" t="s">
        <v>5</v>
      </c>
      <c r="H57" s="21">
        <f>C41</f>
        <v>0</v>
      </c>
    </row>
    <row r="58" spans="6:8">
      <c r="F58" s="13" t="s">
        <v>17</v>
      </c>
      <c r="G58" s="23" t="s">
        <v>6</v>
      </c>
      <c r="H58" s="21">
        <f t="shared" ref="H58:H59" si="10">C42</f>
        <v>864.7</v>
      </c>
    </row>
    <row r="59" spans="6:8">
      <c r="F59" s="13" t="s">
        <v>17</v>
      </c>
      <c r="G59" s="23" t="s">
        <v>7</v>
      </c>
      <c r="H59" s="21">
        <f t="shared" si="10"/>
        <v>222.8</v>
      </c>
    </row>
    <row r="60" spans="6:8" ht="15.75" thickBot="1">
      <c r="F60" s="14" t="s">
        <v>17</v>
      </c>
      <c r="G60" s="24" t="s">
        <v>8</v>
      </c>
      <c r="H60" s="19">
        <f>C44</f>
        <v>0</v>
      </c>
    </row>
    <row r="62" spans="6:8">
      <c r="H62" s="1">
        <f>SUM(H9:H60)</f>
        <v>12997.699999999997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H62"/>
  <sheetViews>
    <sheetView topLeftCell="A19"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45</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0</v>
      </c>
      <c r="F9" s="15" t="s">
        <v>18</v>
      </c>
      <c r="G9" s="20" t="s">
        <v>5</v>
      </c>
      <c r="H9" s="21">
        <f>C9+12.5%*C17</f>
        <v>0</v>
      </c>
    </row>
    <row r="10" spans="1:8">
      <c r="A10" s="10" t="s">
        <v>4</v>
      </c>
      <c r="B10" s="27" t="s">
        <v>6</v>
      </c>
      <c r="C10" s="28">
        <v>662.1</v>
      </c>
      <c r="F10" s="13" t="s">
        <v>18</v>
      </c>
      <c r="G10" s="16" t="s">
        <v>6</v>
      </c>
      <c r="H10" s="21">
        <f t="shared" ref="H10:H12" si="0">C10+12.5%*C18</f>
        <v>665.1875</v>
      </c>
    </row>
    <row r="11" spans="1:8">
      <c r="A11" s="10" t="s">
        <v>4</v>
      </c>
      <c r="B11" s="27" t="s">
        <v>7</v>
      </c>
      <c r="C11" s="28">
        <v>0</v>
      </c>
      <c r="F11" s="13" t="s">
        <v>19</v>
      </c>
      <c r="G11" s="16" t="s">
        <v>7</v>
      </c>
      <c r="H11" s="21">
        <f t="shared" si="0"/>
        <v>0</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0</v>
      </c>
      <c r="F17" s="15" t="s">
        <v>9</v>
      </c>
      <c r="G17" s="20" t="s">
        <v>5</v>
      </c>
      <c r="H17" s="21">
        <f>C13</f>
        <v>0</v>
      </c>
    </row>
    <row r="18" spans="1:8">
      <c r="A18" s="10" t="s">
        <v>32</v>
      </c>
      <c r="B18" s="27" t="s">
        <v>6</v>
      </c>
      <c r="C18" s="28">
        <v>24.7</v>
      </c>
      <c r="F18" s="13" t="s">
        <v>9</v>
      </c>
      <c r="G18" s="16" t="s">
        <v>6</v>
      </c>
      <c r="H18" s="21">
        <f t="shared" ref="H18:H19" si="1">C14</f>
        <v>0</v>
      </c>
    </row>
    <row r="19" spans="1:8">
      <c r="A19" s="10" t="s">
        <v>32</v>
      </c>
      <c r="B19" s="27" t="s">
        <v>7</v>
      </c>
      <c r="C19" s="28">
        <v>0</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0</v>
      </c>
      <c r="F21" s="15" t="s">
        <v>10</v>
      </c>
      <c r="G21" s="20" t="s">
        <v>5</v>
      </c>
      <c r="H21" s="21">
        <f>C17*87.5%</f>
        <v>0</v>
      </c>
    </row>
    <row r="22" spans="1:8">
      <c r="A22" s="10" t="s">
        <v>33</v>
      </c>
      <c r="B22" s="27" t="s">
        <v>6</v>
      </c>
      <c r="C22" s="28">
        <v>9.1</v>
      </c>
      <c r="F22" s="13" t="s">
        <v>10</v>
      </c>
      <c r="G22" s="16" t="s">
        <v>6</v>
      </c>
      <c r="H22" s="21">
        <f t="shared" ref="H22:H24" si="2">C18*87.5%</f>
        <v>21.612500000000001</v>
      </c>
    </row>
    <row r="23" spans="1:8">
      <c r="A23" s="10" t="s">
        <v>33</v>
      </c>
      <c r="B23" s="27" t="s">
        <v>7</v>
      </c>
      <c r="C23" s="28">
        <v>0</v>
      </c>
      <c r="F23" s="13" t="s">
        <v>10</v>
      </c>
      <c r="G23" s="16" t="s">
        <v>7</v>
      </c>
      <c r="H23" s="21">
        <f t="shared" si="2"/>
        <v>0</v>
      </c>
    </row>
    <row r="24" spans="1:8" ht="15.75" thickBot="1">
      <c r="A24" s="11" t="s">
        <v>33</v>
      </c>
      <c r="B24" s="29" t="s">
        <v>8</v>
      </c>
      <c r="C24" s="30">
        <v>0</v>
      </c>
      <c r="F24" s="14" t="s">
        <v>10</v>
      </c>
      <c r="G24" s="18" t="s">
        <v>8</v>
      </c>
      <c r="H24" s="19">
        <f t="shared" si="2"/>
        <v>0</v>
      </c>
    </row>
    <row r="25" spans="1:8">
      <c r="A25" s="9" t="s">
        <v>34</v>
      </c>
      <c r="B25" s="31" t="s">
        <v>5</v>
      </c>
      <c r="C25" s="26">
        <v>0</v>
      </c>
      <c r="F25" s="15" t="s">
        <v>21</v>
      </c>
      <c r="G25" s="20" t="s">
        <v>5</v>
      </c>
      <c r="H25" s="21">
        <v>0</v>
      </c>
    </row>
    <row r="26" spans="1:8">
      <c r="A26" s="10" t="s">
        <v>34</v>
      </c>
      <c r="B26" s="32" t="s">
        <v>6</v>
      </c>
      <c r="C26" s="28">
        <v>72.900000000000006</v>
      </c>
      <c r="F26" s="13" t="s">
        <v>21</v>
      </c>
      <c r="G26" s="16" t="s">
        <v>6</v>
      </c>
      <c r="H26" s="17">
        <v>0</v>
      </c>
    </row>
    <row r="27" spans="1:8">
      <c r="A27" s="10" t="s">
        <v>34</v>
      </c>
      <c r="B27" s="32" t="s">
        <v>7</v>
      </c>
      <c r="C27" s="28">
        <v>0</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v>
      </c>
      <c r="F29" s="15" t="s">
        <v>12</v>
      </c>
      <c r="G29" s="20" t="s">
        <v>5</v>
      </c>
      <c r="H29" s="21">
        <f>15%*C21</f>
        <v>0</v>
      </c>
    </row>
    <row r="30" spans="1:8">
      <c r="A30" s="10" t="s">
        <v>14</v>
      </c>
      <c r="B30" s="32" t="s">
        <v>6</v>
      </c>
      <c r="C30" s="28">
        <v>243.5</v>
      </c>
      <c r="F30" s="13" t="s">
        <v>12</v>
      </c>
      <c r="G30" s="16" t="s">
        <v>6</v>
      </c>
      <c r="H30" s="21">
        <f t="shared" ref="H30:H32" si="3">15%*C22</f>
        <v>1.365</v>
      </c>
    </row>
    <row r="31" spans="1:8">
      <c r="A31" s="10" t="s">
        <v>14</v>
      </c>
      <c r="B31" s="32" t="s">
        <v>7</v>
      </c>
      <c r="C31" s="28">
        <v>0</v>
      </c>
      <c r="F31" s="13" t="s">
        <v>12</v>
      </c>
      <c r="G31" s="16" t="s">
        <v>7</v>
      </c>
      <c r="H31" s="21">
        <f t="shared" si="3"/>
        <v>0</v>
      </c>
    </row>
    <row r="32" spans="1:8" ht="15.75" thickBot="1">
      <c r="A32" s="11" t="s">
        <v>14</v>
      </c>
      <c r="B32" s="33" t="s">
        <v>8</v>
      </c>
      <c r="C32" s="30">
        <v>0</v>
      </c>
      <c r="F32" s="14" t="s">
        <v>12</v>
      </c>
      <c r="G32" s="18" t="s">
        <v>8</v>
      </c>
      <c r="H32" s="19">
        <f t="shared" si="3"/>
        <v>0</v>
      </c>
    </row>
    <row r="33" spans="1:8">
      <c r="A33" s="9" t="s">
        <v>15</v>
      </c>
      <c r="B33" s="31" t="s">
        <v>5</v>
      </c>
      <c r="C33" s="26">
        <v>0</v>
      </c>
      <c r="F33" s="15" t="s">
        <v>22</v>
      </c>
      <c r="G33" s="20" t="s">
        <v>5</v>
      </c>
      <c r="H33" s="21">
        <f>25%*C21</f>
        <v>0</v>
      </c>
    </row>
    <row r="34" spans="1:8">
      <c r="A34" s="10" t="s">
        <v>15</v>
      </c>
      <c r="B34" s="32" t="s">
        <v>6</v>
      </c>
      <c r="C34" s="28">
        <v>188.8</v>
      </c>
      <c r="F34" s="13" t="s">
        <v>22</v>
      </c>
      <c r="G34" s="16" t="s">
        <v>6</v>
      </c>
      <c r="H34" s="21">
        <f t="shared" ref="H34:H36" si="4">25%*C22</f>
        <v>2.2749999999999999</v>
      </c>
    </row>
    <row r="35" spans="1:8">
      <c r="A35" s="10" t="s">
        <v>15</v>
      </c>
      <c r="B35" s="32" t="s">
        <v>7</v>
      </c>
      <c r="C35" s="28">
        <v>0</v>
      </c>
      <c r="F35" s="13" t="s">
        <v>22</v>
      </c>
      <c r="G35" s="16" t="s">
        <v>7</v>
      </c>
      <c r="H35" s="21">
        <f t="shared" si="4"/>
        <v>0</v>
      </c>
    </row>
    <row r="36" spans="1:8" ht="15.75" thickBot="1">
      <c r="A36" s="11" t="s">
        <v>15</v>
      </c>
      <c r="B36" s="33" t="s">
        <v>8</v>
      </c>
      <c r="C36" s="30">
        <v>0</v>
      </c>
      <c r="F36" s="14" t="s">
        <v>22</v>
      </c>
      <c r="G36" s="18" t="s">
        <v>8</v>
      </c>
      <c r="H36" s="19">
        <f t="shared" si="4"/>
        <v>0</v>
      </c>
    </row>
    <row r="37" spans="1:8">
      <c r="A37" s="9" t="s">
        <v>16</v>
      </c>
      <c r="B37" s="31" t="s">
        <v>5</v>
      </c>
      <c r="C37" s="26">
        <v>0</v>
      </c>
      <c r="F37" s="15" t="s">
        <v>23</v>
      </c>
      <c r="G37" s="20" t="s">
        <v>5</v>
      </c>
      <c r="H37" s="21">
        <f>60%*C21</f>
        <v>0</v>
      </c>
    </row>
    <row r="38" spans="1:8">
      <c r="A38" s="10" t="s">
        <v>16</v>
      </c>
      <c r="B38" s="32" t="s">
        <v>6</v>
      </c>
      <c r="C38" s="28">
        <v>15.8</v>
      </c>
      <c r="F38" s="13" t="s">
        <v>23</v>
      </c>
      <c r="G38" s="16" t="s">
        <v>6</v>
      </c>
      <c r="H38" s="21">
        <f t="shared" ref="H38:H40" si="5">60%*C22</f>
        <v>5.46</v>
      </c>
    </row>
    <row r="39" spans="1:8">
      <c r="A39" s="10" t="s">
        <v>16</v>
      </c>
      <c r="B39" s="32" t="s">
        <v>7</v>
      </c>
      <c r="C39" s="28">
        <v>0</v>
      </c>
      <c r="F39" s="13" t="s">
        <v>23</v>
      </c>
      <c r="G39" s="16" t="s">
        <v>7</v>
      </c>
      <c r="H39" s="21">
        <f t="shared" si="5"/>
        <v>0</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0</v>
      </c>
    </row>
    <row r="42" spans="1:8">
      <c r="A42" s="10" t="s">
        <v>17</v>
      </c>
      <c r="B42" s="32" t="s">
        <v>6</v>
      </c>
      <c r="C42" s="28">
        <v>365.6</v>
      </c>
      <c r="F42" s="13" t="s">
        <v>13</v>
      </c>
      <c r="G42" s="23" t="s">
        <v>6</v>
      </c>
      <c r="H42" s="21">
        <f t="shared" ref="H42:H43" si="6">C26</f>
        <v>72.900000000000006</v>
      </c>
    </row>
    <row r="43" spans="1:8">
      <c r="A43" s="10" t="s">
        <v>17</v>
      </c>
      <c r="B43" s="32" t="s">
        <v>7</v>
      </c>
      <c r="C43" s="28">
        <v>0</v>
      </c>
      <c r="F43" s="13" t="s">
        <v>13</v>
      </c>
      <c r="G43" s="23" t="s">
        <v>7</v>
      </c>
      <c r="H43" s="21">
        <f t="shared" si="6"/>
        <v>0</v>
      </c>
    </row>
    <row r="44" spans="1:8" ht="15.75" thickBot="1">
      <c r="A44" s="11" t="s">
        <v>17</v>
      </c>
      <c r="B44" s="33" t="s">
        <v>8</v>
      </c>
      <c r="C44" s="30">
        <v>0</v>
      </c>
      <c r="F44" s="14" t="s">
        <v>13</v>
      </c>
      <c r="G44" s="24" t="s">
        <v>8</v>
      </c>
      <c r="H44" s="19">
        <f>C28</f>
        <v>0</v>
      </c>
    </row>
    <row r="45" spans="1:8">
      <c r="F45" s="15" t="s">
        <v>14</v>
      </c>
      <c r="G45" s="22" t="s">
        <v>5</v>
      </c>
      <c r="H45" s="21">
        <f>C29</f>
        <v>0</v>
      </c>
    </row>
    <row r="46" spans="1:8">
      <c r="C46" s="1">
        <f>SUM(C9:C45)</f>
        <v>1582.5</v>
      </c>
      <c r="F46" s="13" t="s">
        <v>14</v>
      </c>
      <c r="G46" s="23" t="s">
        <v>6</v>
      </c>
      <c r="H46" s="21">
        <f t="shared" ref="H46:H47" si="7">C30</f>
        <v>243.5</v>
      </c>
    </row>
    <row r="47" spans="1:8">
      <c r="F47" s="13" t="s">
        <v>14</v>
      </c>
      <c r="G47" s="23" t="s">
        <v>7</v>
      </c>
      <c r="H47" s="21">
        <f t="shared" si="7"/>
        <v>0</v>
      </c>
    </row>
    <row r="48" spans="1:8" ht="15.75" thickBot="1">
      <c r="F48" s="14" t="s">
        <v>14</v>
      </c>
      <c r="G48" s="24" t="s">
        <v>8</v>
      </c>
      <c r="H48" s="19">
        <f>C32</f>
        <v>0</v>
      </c>
    </row>
    <row r="49" spans="6:8">
      <c r="F49" s="15" t="s">
        <v>15</v>
      </c>
      <c r="G49" s="22" t="s">
        <v>5</v>
      </c>
      <c r="H49" s="21">
        <f>C33</f>
        <v>0</v>
      </c>
    </row>
    <row r="50" spans="6:8">
      <c r="F50" s="13" t="s">
        <v>15</v>
      </c>
      <c r="G50" s="23" t="s">
        <v>6</v>
      </c>
      <c r="H50" s="21">
        <f t="shared" ref="H50:H51" si="8">C34</f>
        <v>188.8</v>
      </c>
    </row>
    <row r="51" spans="6:8">
      <c r="F51" s="13" t="s">
        <v>15</v>
      </c>
      <c r="G51" s="23" t="s">
        <v>7</v>
      </c>
      <c r="H51" s="21">
        <f t="shared" si="8"/>
        <v>0</v>
      </c>
    </row>
    <row r="52" spans="6:8" ht="15.75" thickBot="1">
      <c r="F52" s="14" t="s">
        <v>15</v>
      </c>
      <c r="G52" s="24" t="s">
        <v>8</v>
      </c>
      <c r="H52" s="19">
        <f>C36</f>
        <v>0</v>
      </c>
    </row>
    <row r="53" spans="6:8">
      <c r="F53" s="15" t="s">
        <v>16</v>
      </c>
      <c r="G53" s="22" t="s">
        <v>5</v>
      </c>
      <c r="H53" s="21">
        <f>C37</f>
        <v>0</v>
      </c>
    </row>
    <row r="54" spans="6:8">
      <c r="F54" s="13" t="s">
        <v>16</v>
      </c>
      <c r="G54" s="23" t="s">
        <v>6</v>
      </c>
      <c r="H54" s="21">
        <f t="shared" ref="H54:H55" si="9">C38</f>
        <v>15.8</v>
      </c>
    </row>
    <row r="55" spans="6:8">
      <c r="F55" s="13" t="s">
        <v>16</v>
      </c>
      <c r="G55" s="23" t="s">
        <v>7</v>
      </c>
      <c r="H55" s="21">
        <f t="shared" si="9"/>
        <v>0</v>
      </c>
    </row>
    <row r="56" spans="6:8" ht="15.75" thickBot="1">
      <c r="F56" s="14" t="s">
        <v>16</v>
      </c>
      <c r="G56" s="24" t="s">
        <v>8</v>
      </c>
      <c r="H56" s="19">
        <f>C40</f>
        <v>0</v>
      </c>
    </row>
    <row r="57" spans="6:8">
      <c r="F57" s="15" t="s">
        <v>17</v>
      </c>
      <c r="G57" s="22" t="s">
        <v>5</v>
      </c>
      <c r="H57" s="21">
        <f>C41</f>
        <v>0</v>
      </c>
    </row>
    <row r="58" spans="6:8">
      <c r="F58" s="13" t="s">
        <v>17</v>
      </c>
      <c r="G58" s="23" t="s">
        <v>6</v>
      </c>
      <c r="H58" s="21">
        <f t="shared" ref="H58:H59" si="10">C42</f>
        <v>365.6</v>
      </c>
    </row>
    <row r="59" spans="6:8">
      <c r="F59" s="13" t="s">
        <v>17</v>
      </c>
      <c r="G59" s="23" t="s">
        <v>7</v>
      </c>
      <c r="H59" s="21">
        <f t="shared" si="10"/>
        <v>0</v>
      </c>
    </row>
    <row r="60" spans="6:8" ht="15.75" thickBot="1">
      <c r="F60" s="14" t="s">
        <v>17</v>
      </c>
      <c r="G60" s="24" t="s">
        <v>8</v>
      </c>
      <c r="H60" s="19">
        <f>C44</f>
        <v>0</v>
      </c>
    </row>
    <row r="62" spans="6:8">
      <c r="H62" s="1">
        <f>SUM(H9:H60)</f>
        <v>1582.5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H62"/>
  <sheetViews>
    <sheetView topLeftCell="A25"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46</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0</v>
      </c>
      <c r="F9" s="15" t="s">
        <v>18</v>
      </c>
      <c r="G9" s="20" t="s">
        <v>5</v>
      </c>
      <c r="H9" s="21">
        <f>C9+12.5%*C17</f>
        <v>0</v>
      </c>
    </row>
    <row r="10" spans="1:8">
      <c r="A10" s="10" t="s">
        <v>4</v>
      </c>
      <c r="B10" s="27" t="s">
        <v>6</v>
      </c>
      <c r="C10" s="28">
        <v>3661.2</v>
      </c>
      <c r="F10" s="13" t="s">
        <v>18</v>
      </c>
      <c r="G10" s="16" t="s">
        <v>6</v>
      </c>
      <c r="H10" s="21">
        <f t="shared" ref="H10:H12" si="0">C10+12.5%*C18</f>
        <v>3677.5749999999998</v>
      </c>
    </row>
    <row r="11" spans="1:8">
      <c r="A11" s="10" t="s">
        <v>4</v>
      </c>
      <c r="B11" s="27" t="s">
        <v>7</v>
      </c>
      <c r="C11" s="28">
        <v>5.3</v>
      </c>
      <c r="F11" s="13" t="s">
        <v>19</v>
      </c>
      <c r="G11" s="16" t="s">
        <v>7</v>
      </c>
      <c r="H11" s="21">
        <f t="shared" si="0"/>
        <v>5.3250000000000002</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0</v>
      </c>
      <c r="F17" s="15" t="s">
        <v>9</v>
      </c>
      <c r="G17" s="20" t="s">
        <v>5</v>
      </c>
      <c r="H17" s="21">
        <f>C13</f>
        <v>0</v>
      </c>
    </row>
    <row r="18" spans="1:8">
      <c r="A18" s="10" t="s">
        <v>32</v>
      </c>
      <c r="B18" s="27" t="s">
        <v>6</v>
      </c>
      <c r="C18" s="28">
        <v>131</v>
      </c>
      <c r="F18" s="13" t="s">
        <v>9</v>
      </c>
      <c r="G18" s="16" t="s">
        <v>6</v>
      </c>
      <c r="H18" s="21">
        <f t="shared" ref="H18:H19" si="1">C14</f>
        <v>0</v>
      </c>
    </row>
    <row r="19" spans="1:8">
      <c r="A19" s="10" t="s">
        <v>32</v>
      </c>
      <c r="B19" s="27" t="s">
        <v>7</v>
      </c>
      <c r="C19" s="28">
        <v>0.2</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0</v>
      </c>
      <c r="F21" s="15" t="s">
        <v>10</v>
      </c>
      <c r="G21" s="20" t="s">
        <v>5</v>
      </c>
      <c r="H21" s="21">
        <f>C17*87.5%</f>
        <v>0</v>
      </c>
    </row>
    <row r="22" spans="1:8">
      <c r="A22" s="10" t="s">
        <v>33</v>
      </c>
      <c r="B22" s="27" t="s">
        <v>6</v>
      </c>
      <c r="C22" s="28">
        <v>10.7</v>
      </c>
      <c r="F22" s="13" t="s">
        <v>10</v>
      </c>
      <c r="G22" s="16" t="s">
        <v>6</v>
      </c>
      <c r="H22" s="21">
        <f t="shared" ref="H22:H24" si="2">C18*87.5%</f>
        <v>114.625</v>
      </c>
    </row>
    <row r="23" spans="1:8">
      <c r="A23" s="10" t="s">
        <v>33</v>
      </c>
      <c r="B23" s="27" t="s">
        <v>7</v>
      </c>
      <c r="C23" s="28">
        <v>0</v>
      </c>
      <c r="F23" s="13" t="s">
        <v>10</v>
      </c>
      <c r="G23" s="16" t="s">
        <v>7</v>
      </c>
      <c r="H23" s="21">
        <f t="shared" si="2"/>
        <v>0.17500000000000002</v>
      </c>
    </row>
    <row r="24" spans="1:8" ht="15.75" thickBot="1">
      <c r="A24" s="11" t="s">
        <v>33</v>
      </c>
      <c r="B24" s="29" t="s">
        <v>8</v>
      </c>
      <c r="C24" s="30">
        <v>0</v>
      </c>
      <c r="F24" s="14" t="s">
        <v>10</v>
      </c>
      <c r="G24" s="18" t="s">
        <v>8</v>
      </c>
      <c r="H24" s="19">
        <f t="shared" si="2"/>
        <v>0</v>
      </c>
    </row>
    <row r="25" spans="1:8">
      <c r="A25" s="9" t="s">
        <v>34</v>
      </c>
      <c r="B25" s="31" t="s">
        <v>5</v>
      </c>
      <c r="C25" s="26">
        <v>0</v>
      </c>
      <c r="F25" s="15" t="s">
        <v>21</v>
      </c>
      <c r="G25" s="20" t="s">
        <v>5</v>
      </c>
      <c r="H25" s="21">
        <v>0</v>
      </c>
    </row>
    <row r="26" spans="1:8">
      <c r="A26" s="10" t="s">
        <v>34</v>
      </c>
      <c r="B26" s="32" t="s">
        <v>6</v>
      </c>
      <c r="C26" s="28">
        <v>210.4</v>
      </c>
      <c r="F26" s="13" t="s">
        <v>21</v>
      </c>
      <c r="G26" s="16" t="s">
        <v>6</v>
      </c>
      <c r="H26" s="17">
        <v>0</v>
      </c>
    </row>
    <row r="27" spans="1:8">
      <c r="A27" s="10" t="s">
        <v>34</v>
      </c>
      <c r="B27" s="32" t="s">
        <v>7</v>
      </c>
      <c r="C27" s="28">
        <v>3.3</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v>
      </c>
      <c r="F29" s="15" t="s">
        <v>12</v>
      </c>
      <c r="G29" s="20" t="s">
        <v>5</v>
      </c>
      <c r="H29" s="21">
        <f>15%*C21</f>
        <v>0</v>
      </c>
    </row>
    <row r="30" spans="1:8">
      <c r="A30" s="10" t="s">
        <v>14</v>
      </c>
      <c r="B30" s="32" t="s">
        <v>6</v>
      </c>
      <c r="C30" s="28">
        <v>2064</v>
      </c>
      <c r="F30" s="13" t="s">
        <v>12</v>
      </c>
      <c r="G30" s="16" t="s">
        <v>6</v>
      </c>
      <c r="H30" s="21">
        <f t="shared" ref="H30:H32" si="3">15%*C22</f>
        <v>1.6049999999999998</v>
      </c>
    </row>
    <row r="31" spans="1:8">
      <c r="A31" s="10" t="s">
        <v>14</v>
      </c>
      <c r="B31" s="32" t="s">
        <v>7</v>
      </c>
      <c r="C31" s="28">
        <v>0.4</v>
      </c>
      <c r="F31" s="13" t="s">
        <v>12</v>
      </c>
      <c r="G31" s="16" t="s">
        <v>7</v>
      </c>
      <c r="H31" s="21">
        <f t="shared" si="3"/>
        <v>0</v>
      </c>
    </row>
    <row r="32" spans="1:8" ht="15.75" thickBot="1">
      <c r="A32" s="11" t="s">
        <v>14</v>
      </c>
      <c r="B32" s="33" t="s">
        <v>8</v>
      </c>
      <c r="C32" s="30">
        <v>0</v>
      </c>
      <c r="F32" s="14" t="s">
        <v>12</v>
      </c>
      <c r="G32" s="18" t="s">
        <v>8</v>
      </c>
      <c r="H32" s="19">
        <f t="shared" si="3"/>
        <v>0</v>
      </c>
    </row>
    <row r="33" spans="1:8">
      <c r="A33" s="9" t="s">
        <v>15</v>
      </c>
      <c r="B33" s="31" t="s">
        <v>5</v>
      </c>
      <c r="C33" s="26">
        <v>0</v>
      </c>
      <c r="F33" s="15" t="s">
        <v>22</v>
      </c>
      <c r="G33" s="20" t="s">
        <v>5</v>
      </c>
      <c r="H33" s="21">
        <f>25%*C21</f>
        <v>0</v>
      </c>
    </row>
    <row r="34" spans="1:8">
      <c r="A34" s="10" t="s">
        <v>15</v>
      </c>
      <c r="B34" s="32" t="s">
        <v>6</v>
      </c>
      <c r="C34" s="28">
        <v>957.8</v>
      </c>
      <c r="F34" s="13" t="s">
        <v>22</v>
      </c>
      <c r="G34" s="16" t="s">
        <v>6</v>
      </c>
      <c r="H34" s="21">
        <f t="shared" ref="H34:H36" si="4">25%*C22</f>
        <v>2.6749999999999998</v>
      </c>
    </row>
    <row r="35" spans="1:8">
      <c r="A35" s="10" t="s">
        <v>15</v>
      </c>
      <c r="B35" s="32" t="s">
        <v>7</v>
      </c>
      <c r="C35" s="28">
        <v>0.4</v>
      </c>
      <c r="F35" s="13" t="s">
        <v>22</v>
      </c>
      <c r="G35" s="16" t="s">
        <v>7</v>
      </c>
      <c r="H35" s="21">
        <f t="shared" si="4"/>
        <v>0</v>
      </c>
    </row>
    <row r="36" spans="1:8" ht="15.75" thickBot="1">
      <c r="A36" s="11" t="s">
        <v>15</v>
      </c>
      <c r="B36" s="33" t="s">
        <v>8</v>
      </c>
      <c r="C36" s="30">
        <v>0</v>
      </c>
      <c r="F36" s="14" t="s">
        <v>22</v>
      </c>
      <c r="G36" s="18" t="s">
        <v>8</v>
      </c>
      <c r="H36" s="19">
        <f t="shared" si="4"/>
        <v>0</v>
      </c>
    </row>
    <row r="37" spans="1:8">
      <c r="A37" s="9" t="s">
        <v>16</v>
      </c>
      <c r="B37" s="31" t="s">
        <v>5</v>
      </c>
      <c r="C37" s="26">
        <v>0</v>
      </c>
      <c r="F37" s="15" t="s">
        <v>23</v>
      </c>
      <c r="G37" s="20" t="s">
        <v>5</v>
      </c>
      <c r="H37" s="21">
        <f>60%*C21</f>
        <v>0</v>
      </c>
    </row>
    <row r="38" spans="1:8">
      <c r="A38" s="10" t="s">
        <v>16</v>
      </c>
      <c r="B38" s="32" t="s">
        <v>6</v>
      </c>
      <c r="C38" s="28">
        <v>86.1</v>
      </c>
      <c r="F38" s="13" t="s">
        <v>23</v>
      </c>
      <c r="G38" s="16" t="s">
        <v>6</v>
      </c>
      <c r="H38" s="21">
        <f t="shared" ref="H38:H40" si="5">60%*C22</f>
        <v>6.419999999999999</v>
      </c>
    </row>
    <row r="39" spans="1:8">
      <c r="A39" s="10" t="s">
        <v>16</v>
      </c>
      <c r="B39" s="32" t="s">
        <v>7</v>
      </c>
      <c r="C39" s="28">
        <v>0</v>
      </c>
      <c r="F39" s="13" t="s">
        <v>23</v>
      </c>
      <c r="G39" s="16" t="s">
        <v>7</v>
      </c>
      <c r="H39" s="21">
        <f t="shared" si="5"/>
        <v>0</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0</v>
      </c>
    </row>
    <row r="42" spans="1:8">
      <c r="A42" s="10" t="s">
        <v>17</v>
      </c>
      <c r="B42" s="32" t="s">
        <v>6</v>
      </c>
      <c r="C42" s="28">
        <v>1447.8</v>
      </c>
      <c r="F42" s="13" t="s">
        <v>13</v>
      </c>
      <c r="G42" s="23" t="s">
        <v>6</v>
      </c>
      <c r="H42" s="21">
        <f t="shared" ref="H42:H43" si="6">C26</f>
        <v>210.4</v>
      </c>
    </row>
    <row r="43" spans="1:8">
      <c r="A43" s="10" t="s">
        <v>17</v>
      </c>
      <c r="B43" s="32" t="s">
        <v>7</v>
      </c>
      <c r="C43" s="28">
        <v>0</v>
      </c>
      <c r="F43" s="13" t="s">
        <v>13</v>
      </c>
      <c r="G43" s="23" t="s">
        <v>7</v>
      </c>
      <c r="H43" s="21">
        <f t="shared" si="6"/>
        <v>3.3</v>
      </c>
    </row>
    <row r="44" spans="1:8" ht="15.75" thickBot="1">
      <c r="A44" s="11" t="s">
        <v>17</v>
      </c>
      <c r="B44" s="33" t="s">
        <v>8</v>
      </c>
      <c r="C44" s="30">
        <v>0</v>
      </c>
      <c r="F44" s="14" t="s">
        <v>13</v>
      </c>
      <c r="G44" s="24" t="s">
        <v>8</v>
      </c>
      <c r="H44" s="19">
        <f>C28</f>
        <v>0</v>
      </c>
    </row>
    <row r="45" spans="1:8">
      <c r="F45" s="15" t="s">
        <v>14</v>
      </c>
      <c r="G45" s="22" t="s">
        <v>5</v>
      </c>
      <c r="H45" s="21">
        <f>C29</f>
        <v>0</v>
      </c>
    </row>
    <row r="46" spans="1:8">
      <c r="C46" s="1">
        <f>SUM(C9:C45)</f>
        <v>8578.6</v>
      </c>
      <c r="F46" s="13" t="s">
        <v>14</v>
      </c>
      <c r="G46" s="23" t="s">
        <v>6</v>
      </c>
      <c r="H46" s="21">
        <f t="shared" ref="H46:H47" si="7">C30</f>
        <v>2064</v>
      </c>
    </row>
    <row r="47" spans="1:8">
      <c r="F47" s="13" t="s">
        <v>14</v>
      </c>
      <c r="G47" s="23" t="s">
        <v>7</v>
      </c>
      <c r="H47" s="21">
        <f t="shared" si="7"/>
        <v>0.4</v>
      </c>
    </row>
    <row r="48" spans="1:8" ht="15.75" thickBot="1">
      <c r="F48" s="14" t="s">
        <v>14</v>
      </c>
      <c r="G48" s="24" t="s">
        <v>8</v>
      </c>
      <c r="H48" s="19">
        <f>C32</f>
        <v>0</v>
      </c>
    </row>
    <row r="49" spans="6:8">
      <c r="F49" s="15" t="s">
        <v>15</v>
      </c>
      <c r="G49" s="22" t="s">
        <v>5</v>
      </c>
      <c r="H49" s="21">
        <f>C33</f>
        <v>0</v>
      </c>
    </row>
    <row r="50" spans="6:8">
      <c r="F50" s="13" t="s">
        <v>15</v>
      </c>
      <c r="G50" s="23" t="s">
        <v>6</v>
      </c>
      <c r="H50" s="21">
        <f t="shared" ref="H50:H51" si="8">C34</f>
        <v>957.8</v>
      </c>
    </row>
    <row r="51" spans="6:8">
      <c r="F51" s="13" t="s">
        <v>15</v>
      </c>
      <c r="G51" s="23" t="s">
        <v>7</v>
      </c>
      <c r="H51" s="21">
        <f t="shared" si="8"/>
        <v>0.4</v>
      </c>
    </row>
    <row r="52" spans="6:8" ht="15.75" thickBot="1">
      <c r="F52" s="14" t="s">
        <v>15</v>
      </c>
      <c r="G52" s="24" t="s">
        <v>8</v>
      </c>
      <c r="H52" s="19">
        <f>C36</f>
        <v>0</v>
      </c>
    </row>
    <row r="53" spans="6:8">
      <c r="F53" s="15" t="s">
        <v>16</v>
      </c>
      <c r="G53" s="22" t="s">
        <v>5</v>
      </c>
      <c r="H53" s="21">
        <f>C37</f>
        <v>0</v>
      </c>
    </row>
    <row r="54" spans="6:8">
      <c r="F54" s="13" t="s">
        <v>16</v>
      </c>
      <c r="G54" s="23" t="s">
        <v>6</v>
      </c>
      <c r="H54" s="21">
        <f t="shared" ref="H54:H55" si="9">C38</f>
        <v>86.1</v>
      </c>
    </row>
    <row r="55" spans="6:8">
      <c r="F55" s="13" t="s">
        <v>16</v>
      </c>
      <c r="G55" s="23" t="s">
        <v>7</v>
      </c>
      <c r="H55" s="21">
        <f t="shared" si="9"/>
        <v>0</v>
      </c>
    </row>
    <row r="56" spans="6:8" ht="15.75" thickBot="1">
      <c r="F56" s="14" t="s">
        <v>16</v>
      </c>
      <c r="G56" s="24" t="s">
        <v>8</v>
      </c>
      <c r="H56" s="19">
        <f>C40</f>
        <v>0</v>
      </c>
    </row>
    <row r="57" spans="6:8">
      <c r="F57" s="15" t="s">
        <v>17</v>
      </c>
      <c r="G57" s="22" t="s">
        <v>5</v>
      </c>
      <c r="H57" s="21">
        <f>C41</f>
        <v>0</v>
      </c>
    </row>
    <row r="58" spans="6:8">
      <c r="F58" s="13" t="s">
        <v>17</v>
      </c>
      <c r="G58" s="23" t="s">
        <v>6</v>
      </c>
      <c r="H58" s="21">
        <f t="shared" ref="H58:H59" si="10">C42</f>
        <v>1447.8</v>
      </c>
    </row>
    <row r="59" spans="6:8">
      <c r="F59" s="13" t="s">
        <v>17</v>
      </c>
      <c r="G59" s="23" t="s">
        <v>7</v>
      </c>
      <c r="H59" s="21">
        <f t="shared" si="10"/>
        <v>0</v>
      </c>
    </row>
    <row r="60" spans="6:8" ht="15.75" thickBot="1">
      <c r="F60" s="14" t="s">
        <v>17</v>
      </c>
      <c r="G60" s="24" t="s">
        <v>8</v>
      </c>
      <c r="H60" s="19">
        <f>C44</f>
        <v>0</v>
      </c>
    </row>
    <row r="62" spans="6:8">
      <c r="H62" s="1">
        <f>SUM(H9:H60)</f>
        <v>8578.6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H62"/>
  <sheetViews>
    <sheetView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48</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1432.4</v>
      </c>
      <c r="F9" s="15" t="s">
        <v>18</v>
      </c>
      <c r="G9" s="20" t="s">
        <v>5</v>
      </c>
      <c r="H9" s="21">
        <f>C9+12.5%*C17</f>
        <v>1442.075</v>
      </c>
    </row>
    <row r="10" spans="1:8">
      <c r="A10" s="10" t="s">
        <v>4</v>
      </c>
      <c r="B10" s="27" t="s">
        <v>6</v>
      </c>
      <c r="C10" s="28">
        <v>5637.4</v>
      </c>
      <c r="F10" s="13" t="s">
        <v>18</v>
      </c>
      <c r="G10" s="16" t="s">
        <v>6</v>
      </c>
      <c r="H10" s="21">
        <f t="shared" ref="H10:H12" si="0">C10+12.5%*C18</f>
        <v>5645.9874999999993</v>
      </c>
    </row>
    <row r="11" spans="1:8">
      <c r="A11" s="10" t="s">
        <v>4</v>
      </c>
      <c r="B11" s="27" t="s">
        <v>7</v>
      </c>
      <c r="C11" s="28">
        <v>8521.7999999999993</v>
      </c>
      <c r="F11" s="13" t="s">
        <v>19</v>
      </c>
      <c r="G11" s="16" t="s">
        <v>7</v>
      </c>
      <c r="H11" s="21">
        <f t="shared" si="0"/>
        <v>8538.2874999999985</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77.400000000000006</v>
      </c>
      <c r="F17" s="15" t="s">
        <v>9</v>
      </c>
      <c r="G17" s="20" t="s">
        <v>5</v>
      </c>
      <c r="H17" s="21">
        <f>C13</f>
        <v>0</v>
      </c>
    </row>
    <row r="18" spans="1:8">
      <c r="A18" s="10" t="s">
        <v>32</v>
      </c>
      <c r="B18" s="27" t="s">
        <v>6</v>
      </c>
      <c r="C18" s="28">
        <v>68.7</v>
      </c>
      <c r="F18" s="13" t="s">
        <v>9</v>
      </c>
      <c r="G18" s="16" t="s">
        <v>6</v>
      </c>
      <c r="H18" s="21">
        <f t="shared" ref="H18:H19" si="1">C14</f>
        <v>0</v>
      </c>
    </row>
    <row r="19" spans="1:8">
      <c r="A19" s="10" t="s">
        <v>32</v>
      </c>
      <c r="B19" s="27" t="s">
        <v>7</v>
      </c>
      <c r="C19" s="28">
        <v>131.9</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13.1</v>
      </c>
      <c r="F21" s="15" t="s">
        <v>10</v>
      </c>
      <c r="G21" s="20" t="s">
        <v>5</v>
      </c>
      <c r="H21" s="21">
        <f>C17*87.5%</f>
        <v>67.725000000000009</v>
      </c>
    </row>
    <row r="22" spans="1:8">
      <c r="A22" s="10" t="s">
        <v>33</v>
      </c>
      <c r="B22" s="27" t="s">
        <v>6</v>
      </c>
      <c r="C22" s="28">
        <v>21.3</v>
      </c>
      <c r="F22" s="13" t="s">
        <v>10</v>
      </c>
      <c r="G22" s="16" t="s">
        <v>6</v>
      </c>
      <c r="H22" s="21">
        <f t="shared" ref="H22:H24" si="2">C18*87.5%</f>
        <v>60.112500000000004</v>
      </c>
    </row>
    <row r="23" spans="1:8">
      <c r="A23" s="10" t="s">
        <v>33</v>
      </c>
      <c r="B23" s="27" t="s">
        <v>7</v>
      </c>
      <c r="C23" s="28">
        <v>37.1</v>
      </c>
      <c r="F23" s="13" t="s">
        <v>10</v>
      </c>
      <c r="G23" s="16" t="s">
        <v>7</v>
      </c>
      <c r="H23" s="21">
        <f t="shared" si="2"/>
        <v>115.41250000000001</v>
      </c>
    </row>
    <row r="24" spans="1:8" ht="15.75" thickBot="1">
      <c r="A24" s="11" t="s">
        <v>33</v>
      </c>
      <c r="B24" s="29" t="s">
        <v>8</v>
      </c>
      <c r="C24" s="30">
        <v>0</v>
      </c>
      <c r="F24" s="14" t="s">
        <v>10</v>
      </c>
      <c r="G24" s="18" t="s">
        <v>8</v>
      </c>
      <c r="H24" s="19">
        <f t="shared" si="2"/>
        <v>0</v>
      </c>
    </row>
    <row r="25" spans="1:8">
      <c r="A25" s="9" t="s">
        <v>34</v>
      </c>
      <c r="B25" s="31" t="s">
        <v>5</v>
      </c>
      <c r="C25" s="26">
        <v>119.4</v>
      </c>
      <c r="F25" s="15" t="s">
        <v>21</v>
      </c>
      <c r="G25" s="20" t="s">
        <v>5</v>
      </c>
      <c r="H25" s="21">
        <v>0</v>
      </c>
    </row>
    <row r="26" spans="1:8">
      <c r="A26" s="10" t="s">
        <v>34</v>
      </c>
      <c r="B26" s="32" t="s">
        <v>6</v>
      </c>
      <c r="C26" s="28">
        <v>174.8</v>
      </c>
      <c r="F26" s="13" t="s">
        <v>21</v>
      </c>
      <c r="G26" s="16" t="s">
        <v>6</v>
      </c>
      <c r="H26" s="17">
        <v>0</v>
      </c>
    </row>
    <row r="27" spans="1:8">
      <c r="A27" s="10" t="s">
        <v>34</v>
      </c>
      <c r="B27" s="32" t="s">
        <v>7</v>
      </c>
      <c r="C27" s="28">
        <v>366.7</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v>
      </c>
      <c r="F29" s="15" t="s">
        <v>12</v>
      </c>
      <c r="G29" s="20" t="s">
        <v>5</v>
      </c>
      <c r="H29" s="21">
        <f>15%*C21</f>
        <v>1.9649999999999999</v>
      </c>
    </row>
    <row r="30" spans="1:8">
      <c r="A30" s="10" t="s">
        <v>14</v>
      </c>
      <c r="B30" s="32" t="s">
        <v>6</v>
      </c>
      <c r="C30" s="28">
        <v>841.5</v>
      </c>
      <c r="F30" s="13" t="s">
        <v>12</v>
      </c>
      <c r="G30" s="16" t="s">
        <v>6</v>
      </c>
      <c r="H30" s="21">
        <f t="shared" ref="H30:H32" si="3">15%*C22</f>
        <v>3.1949999999999998</v>
      </c>
    </row>
    <row r="31" spans="1:8">
      <c r="A31" s="10" t="s">
        <v>14</v>
      </c>
      <c r="B31" s="32" t="s">
        <v>7</v>
      </c>
      <c r="C31" s="28">
        <v>1114.5999999999999</v>
      </c>
      <c r="F31" s="13" t="s">
        <v>12</v>
      </c>
      <c r="G31" s="16" t="s">
        <v>7</v>
      </c>
      <c r="H31" s="21">
        <f t="shared" si="3"/>
        <v>5.5650000000000004</v>
      </c>
    </row>
    <row r="32" spans="1:8" ht="15.75" thickBot="1">
      <c r="A32" s="11" t="s">
        <v>14</v>
      </c>
      <c r="B32" s="33" t="s">
        <v>8</v>
      </c>
      <c r="C32" s="30">
        <v>356.7</v>
      </c>
      <c r="F32" s="14" t="s">
        <v>12</v>
      </c>
      <c r="G32" s="18" t="s">
        <v>8</v>
      </c>
      <c r="H32" s="19">
        <f t="shared" si="3"/>
        <v>0</v>
      </c>
    </row>
    <row r="33" spans="1:8">
      <c r="A33" s="9" t="s">
        <v>15</v>
      </c>
      <c r="B33" s="31" t="s">
        <v>5</v>
      </c>
      <c r="C33" s="26">
        <v>0</v>
      </c>
      <c r="F33" s="15" t="s">
        <v>22</v>
      </c>
      <c r="G33" s="20" t="s">
        <v>5</v>
      </c>
      <c r="H33" s="21">
        <f>25%*C21</f>
        <v>3.2749999999999999</v>
      </c>
    </row>
    <row r="34" spans="1:8">
      <c r="A34" s="10" t="s">
        <v>15</v>
      </c>
      <c r="B34" s="32" t="s">
        <v>6</v>
      </c>
      <c r="C34" s="28">
        <v>526.6</v>
      </c>
      <c r="F34" s="13" t="s">
        <v>22</v>
      </c>
      <c r="G34" s="16" t="s">
        <v>6</v>
      </c>
      <c r="H34" s="21">
        <f t="shared" ref="H34:H36" si="4">25%*C22</f>
        <v>5.3250000000000002</v>
      </c>
    </row>
    <row r="35" spans="1:8">
      <c r="A35" s="10" t="s">
        <v>15</v>
      </c>
      <c r="B35" s="32" t="s">
        <v>7</v>
      </c>
      <c r="C35" s="28">
        <v>771.7</v>
      </c>
      <c r="F35" s="13" t="s">
        <v>22</v>
      </c>
      <c r="G35" s="16" t="s">
        <v>7</v>
      </c>
      <c r="H35" s="21">
        <f t="shared" si="4"/>
        <v>9.2750000000000004</v>
      </c>
    </row>
    <row r="36" spans="1:8" ht="15.75" thickBot="1">
      <c r="A36" s="11" t="s">
        <v>15</v>
      </c>
      <c r="B36" s="33" t="s">
        <v>8</v>
      </c>
      <c r="C36" s="30">
        <v>359.6</v>
      </c>
      <c r="F36" s="14" t="s">
        <v>22</v>
      </c>
      <c r="G36" s="18" t="s">
        <v>8</v>
      </c>
      <c r="H36" s="19">
        <f t="shared" si="4"/>
        <v>0</v>
      </c>
    </row>
    <row r="37" spans="1:8">
      <c r="A37" s="9" t="s">
        <v>16</v>
      </c>
      <c r="B37" s="31" t="s">
        <v>5</v>
      </c>
      <c r="C37" s="26">
        <v>0</v>
      </c>
      <c r="F37" s="15" t="s">
        <v>23</v>
      </c>
      <c r="G37" s="20" t="s">
        <v>5</v>
      </c>
      <c r="H37" s="21">
        <f>60%*C21</f>
        <v>7.8599999999999994</v>
      </c>
    </row>
    <row r="38" spans="1:8">
      <c r="A38" s="10" t="s">
        <v>16</v>
      </c>
      <c r="B38" s="32" t="s">
        <v>6</v>
      </c>
      <c r="C38" s="28">
        <v>2.7</v>
      </c>
      <c r="F38" s="13" t="s">
        <v>23</v>
      </c>
      <c r="G38" s="16" t="s">
        <v>6</v>
      </c>
      <c r="H38" s="21">
        <f t="shared" ref="H38:H40" si="5">60%*C22</f>
        <v>12.78</v>
      </c>
    </row>
    <row r="39" spans="1:8">
      <c r="A39" s="10" t="s">
        <v>16</v>
      </c>
      <c r="B39" s="32" t="s">
        <v>7</v>
      </c>
      <c r="C39" s="28">
        <v>5.6</v>
      </c>
      <c r="F39" s="13" t="s">
        <v>23</v>
      </c>
      <c r="G39" s="16" t="s">
        <v>7</v>
      </c>
      <c r="H39" s="21">
        <f t="shared" si="5"/>
        <v>22.26</v>
      </c>
    </row>
    <row r="40" spans="1:8" ht="15.75" thickBot="1">
      <c r="A40" s="11" t="s">
        <v>16</v>
      </c>
      <c r="B40" s="33" t="s">
        <v>8</v>
      </c>
      <c r="C40" s="30">
        <v>0</v>
      </c>
      <c r="F40" s="14" t="s">
        <v>23</v>
      </c>
      <c r="G40" s="18" t="s">
        <v>8</v>
      </c>
      <c r="H40" s="19">
        <f t="shared" si="5"/>
        <v>0</v>
      </c>
    </row>
    <row r="41" spans="1:8">
      <c r="A41" s="9" t="s">
        <v>17</v>
      </c>
      <c r="B41" s="31" t="s">
        <v>5</v>
      </c>
      <c r="C41" s="26">
        <v>0</v>
      </c>
      <c r="F41" s="15" t="s">
        <v>13</v>
      </c>
      <c r="G41" s="22" t="s">
        <v>5</v>
      </c>
      <c r="H41" s="21">
        <f>C25</f>
        <v>119.4</v>
      </c>
    </row>
    <row r="42" spans="1:8">
      <c r="A42" s="10" t="s">
        <v>17</v>
      </c>
      <c r="B42" s="32" t="s">
        <v>6</v>
      </c>
      <c r="C42" s="28">
        <v>536.20000000000005</v>
      </c>
      <c r="F42" s="13" t="s">
        <v>13</v>
      </c>
      <c r="G42" s="23" t="s">
        <v>6</v>
      </c>
      <c r="H42" s="21">
        <f t="shared" ref="H42:H43" si="6">C26</f>
        <v>174.8</v>
      </c>
    </row>
    <row r="43" spans="1:8">
      <c r="A43" s="10" t="s">
        <v>17</v>
      </c>
      <c r="B43" s="32" t="s">
        <v>7</v>
      </c>
      <c r="C43" s="28">
        <v>930.5</v>
      </c>
      <c r="F43" s="13" t="s">
        <v>13</v>
      </c>
      <c r="G43" s="23" t="s">
        <v>7</v>
      </c>
      <c r="H43" s="21">
        <f t="shared" si="6"/>
        <v>366.7</v>
      </c>
    </row>
    <row r="44" spans="1:8" ht="15.75" thickBot="1">
      <c r="A44" s="11" t="s">
        <v>17</v>
      </c>
      <c r="B44" s="33" t="s">
        <v>8</v>
      </c>
      <c r="C44" s="30">
        <v>122.1</v>
      </c>
      <c r="F44" s="14" t="s">
        <v>13</v>
      </c>
      <c r="G44" s="24" t="s">
        <v>8</v>
      </c>
      <c r="H44" s="19">
        <f>C28</f>
        <v>0</v>
      </c>
    </row>
    <row r="45" spans="1:8">
      <c r="F45" s="15" t="s">
        <v>14</v>
      </c>
      <c r="G45" s="22" t="s">
        <v>5</v>
      </c>
      <c r="H45" s="21">
        <f>C29</f>
        <v>0</v>
      </c>
    </row>
    <row r="46" spans="1:8">
      <c r="C46" s="1">
        <f>SUM(C9:C45)</f>
        <v>22169.799999999992</v>
      </c>
      <c r="F46" s="13" t="s">
        <v>14</v>
      </c>
      <c r="G46" s="23" t="s">
        <v>6</v>
      </c>
      <c r="H46" s="21">
        <f t="shared" ref="H46:H47" si="7">C30</f>
        <v>841.5</v>
      </c>
    </row>
    <row r="47" spans="1:8">
      <c r="F47" s="13" t="s">
        <v>14</v>
      </c>
      <c r="G47" s="23" t="s">
        <v>7</v>
      </c>
      <c r="H47" s="21">
        <f t="shared" si="7"/>
        <v>1114.5999999999999</v>
      </c>
    </row>
    <row r="48" spans="1:8" ht="15.75" thickBot="1">
      <c r="F48" s="14" t="s">
        <v>14</v>
      </c>
      <c r="G48" s="24" t="s">
        <v>8</v>
      </c>
      <c r="H48" s="19">
        <f>C32</f>
        <v>356.7</v>
      </c>
    </row>
    <row r="49" spans="6:8">
      <c r="F49" s="15" t="s">
        <v>15</v>
      </c>
      <c r="G49" s="22" t="s">
        <v>5</v>
      </c>
      <c r="H49" s="21">
        <f>C33</f>
        <v>0</v>
      </c>
    </row>
    <row r="50" spans="6:8">
      <c r="F50" s="13" t="s">
        <v>15</v>
      </c>
      <c r="G50" s="23" t="s">
        <v>6</v>
      </c>
      <c r="H50" s="21">
        <f t="shared" ref="H50:H51" si="8">C34</f>
        <v>526.6</v>
      </c>
    </row>
    <row r="51" spans="6:8">
      <c r="F51" s="13" t="s">
        <v>15</v>
      </c>
      <c r="G51" s="23" t="s">
        <v>7</v>
      </c>
      <c r="H51" s="21">
        <f t="shared" si="8"/>
        <v>771.7</v>
      </c>
    </row>
    <row r="52" spans="6:8" ht="15.75" thickBot="1">
      <c r="F52" s="14" t="s">
        <v>15</v>
      </c>
      <c r="G52" s="24" t="s">
        <v>8</v>
      </c>
      <c r="H52" s="19">
        <f>C36</f>
        <v>359.6</v>
      </c>
    </row>
    <row r="53" spans="6:8">
      <c r="F53" s="15" t="s">
        <v>16</v>
      </c>
      <c r="G53" s="22" t="s">
        <v>5</v>
      </c>
      <c r="H53" s="21">
        <f>C37</f>
        <v>0</v>
      </c>
    </row>
    <row r="54" spans="6:8">
      <c r="F54" s="13" t="s">
        <v>16</v>
      </c>
      <c r="G54" s="23" t="s">
        <v>6</v>
      </c>
      <c r="H54" s="21">
        <f t="shared" ref="H54:H55" si="9">C38</f>
        <v>2.7</v>
      </c>
    </row>
    <row r="55" spans="6:8">
      <c r="F55" s="13" t="s">
        <v>16</v>
      </c>
      <c r="G55" s="23" t="s">
        <v>7</v>
      </c>
      <c r="H55" s="21">
        <f t="shared" si="9"/>
        <v>5.6</v>
      </c>
    </row>
    <row r="56" spans="6:8" ht="15.75" thickBot="1">
      <c r="F56" s="14" t="s">
        <v>16</v>
      </c>
      <c r="G56" s="24" t="s">
        <v>8</v>
      </c>
      <c r="H56" s="19">
        <f>C40</f>
        <v>0</v>
      </c>
    </row>
    <row r="57" spans="6:8">
      <c r="F57" s="15" t="s">
        <v>17</v>
      </c>
      <c r="G57" s="22" t="s">
        <v>5</v>
      </c>
      <c r="H57" s="21">
        <f>C41</f>
        <v>0</v>
      </c>
    </row>
    <row r="58" spans="6:8">
      <c r="F58" s="13" t="s">
        <v>17</v>
      </c>
      <c r="G58" s="23" t="s">
        <v>6</v>
      </c>
      <c r="H58" s="21">
        <f t="shared" ref="H58:H59" si="10">C42</f>
        <v>536.20000000000005</v>
      </c>
    </row>
    <row r="59" spans="6:8">
      <c r="F59" s="13" t="s">
        <v>17</v>
      </c>
      <c r="G59" s="23" t="s">
        <v>7</v>
      </c>
      <c r="H59" s="21">
        <f t="shared" si="10"/>
        <v>930.5</v>
      </c>
    </row>
    <row r="60" spans="6:8" ht="15.75" thickBot="1">
      <c r="F60" s="14" t="s">
        <v>17</v>
      </c>
      <c r="G60" s="24" t="s">
        <v>8</v>
      </c>
      <c r="H60" s="19">
        <f>C44</f>
        <v>122.1</v>
      </c>
    </row>
    <row r="62" spans="6:8">
      <c r="H62" s="1">
        <f>SUM(H9:H60)</f>
        <v>22169.799999999996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H62"/>
  <sheetViews>
    <sheetView workbookViewId="0">
      <selection activeCell="H9" sqref="H9:H60"/>
    </sheetView>
  </sheetViews>
  <sheetFormatPr defaultRowHeight="15"/>
  <cols>
    <col min="1" max="1" width="32" bestFit="1" customWidth="1"/>
    <col min="2" max="2" width="20.28515625" bestFit="1" customWidth="1"/>
    <col min="3" max="3" width="12" bestFit="1" customWidth="1"/>
    <col min="6" max="6" width="32" bestFit="1" customWidth="1"/>
    <col min="7" max="7" width="20.28515625" bestFit="1" customWidth="1"/>
    <col min="8" max="8" width="11.5703125" bestFit="1" customWidth="1"/>
  </cols>
  <sheetData>
    <row r="1" spans="1:8" ht="15.75" thickBot="1"/>
    <row r="2" spans="1:8" ht="21.75" thickBot="1">
      <c r="A2" s="34" t="s">
        <v>49</v>
      </c>
      <c r="B2" s="35"/>
      <c r="C2" s="35"/>
      <c r="D2" s="35"/>
      <c r="E2" s="35"/>
      <c r="F2" s="35"/>
      <c r="G2" s="35"/>
      <c r="H2" s="36"/>
    </row>
    <row r="3" spans="1:8" ht="18.75">
      <c r="A3" s="2" t="s">
        <v>0</v>
      </c>
    </row>
    <row r="5" spans="1:8" ht="15.75">
      <c r="A5" s="5" t="s">
        <v>26</v>
      </c>
      <c r="B5" s="5"/>
      <c r="C5" s="5"/>
      <c r="F5" s="12" t="s">
        <v>31</v>
      </c>
      <c r="G5" s="12"/>
      <c r="H5" s="12"/>
    </row>
    <row r="6" spans="1:8">
      <c r="A6" s="4"/>
      <c r="B6" s="4"/>
      <c r="C6" s="4"/>
      <c r="F6" s="3"/>
      <c r="G6" s="3"/>
      <c r="H6" s="3"/>
    </row>
    <row r="7" spans="1:8" ht="15.75" thickBot="1">
      <c r="A7" s="4"/>
      <c r="B7" s="4"/>
      <c r="C7" s="4"/>
      <c r="F7" s="3"/>
      <c r="G7" s="3"/>
      <c r="H7" s="3"/>
    </row>
    <row r="8" spans="1:8" ht="15.75" thickBot="1">
      <c r="A8" s="6" t="s">
        <v>1</v>
      </c>
      <c r="B8" s="7" t="s">
        <v>2</v>
      </c>
      <c r="C8" s="8" t="s">
        <v>3</v>
      </c>
      <c r="F8" s="42" t="s">
        <v>1</v>
      </c>
      <c r="G8" s="43" t="s">
        <v>2</v>
      </c>
      <c r="H8" s="44" t="s">
        <v>3</v>
      </c>
    </row>
    <row r="9" spans="1:8">
      <c r="A9" s="9" t="s">
        <v>4</v>
      </c>
      <c r="B9" s="25" t="s">
        <v>5</v>
      </c>
      <c r="C9" s="26">
        <v>26.2</v>
      </c>
      <c r="F9" s="15" t="s">
        <v>18</v>
      </c>
      <c r="G9" s="20" t="s">
        <v>5</v>
      </c>
      <c r="H9" s="21">
        <f>C9+12.5%*C17</f>
        <v>33.375</v>
      </c>
    </row>
    <row r="10" spans="1:8">
      <c r="A10" s="10" t="s">
        <v>4</v>
      </c>
      <c r="B10" s="27" t="s">
        <v>6</v>
      </c>
      <c r="C10" s="28">
        <v>18.899999999999999</v>
      </c>
      <c r="F10" s="13" t="s">
        <v>18</v>
      </c>
      <c r="G10" s="16" t="s">
        <v>6</v>
      </c>
      <c r="H10" s="21">
        <f t="shared" ref="H10:H12" si="0">C10+12.5%*C18</f>
        <v>18.899999999999999</v>
      </c>
    </row>
    <row r="11" spans="1:8">
      <c r="A11" s="10" t="s">
        <v>4</v>
      </c>
      <c r="B11" s="27" t="s">
        <v>7</v>
      </c>
      <c r="C11" s="28">
        <v>2820.1</v>
      </c>
      <c r="F11" s="13" t="s">
        <v>19</v>
      </c>
      <c r="G11" s="16" t="s">
        <v>7</v>
      </c>
      <c r="H11" s="21">
        <f t="shared" si="0"/>
        <v>2837.7</v>
      </c>
    </row>
    <row r="12" spans="1:8" ht="15.75" thickBot="1">
      <c r="A12" s="11" t="s">
        <v>4</v>
      </c>
      <c r="B12" s="29" t="s">
        <v>8</v>
      </c>
      <c r="C12" s="30">
        <v>0</v>
      </c>
      <c r="F12" s="14" t="s">
        <v>18</v>
      </c>
      <c r="G12" s="18" t="s">
        <v>8</v>
      </c>
      <c r="H12" s="19">
        <f t="shared" si="0"/>
        <v>0</v>
      </c>
    </row>
    <row r="13" spans="1:8">
      <c r="A13" s="9" t="s">
        <v>9</v>
      </c>
      <c r="B13" s="25" t="s">
        <v>5</v>
      </c>
      <c r="C13" s="26">
        <v>0</v>
      </c>
      <c r="F13" s="15" t="s">
        <v>20</v>
      </c>
      <c r="G13" s="20" t="s">
        <v>5</v>
      </c>
      <c r="H13" s="21">
        <v>0</v>
      </c>
    </row>
    <row r="14" spans="1:8">
      <c r="A14" s="10" t="s">
        <v>9</v>
      </c>
      <c r="B14" s="27" t="s">
        <v>6</v>
      </c>
      <c r="C14" s="28">
        <v>0</v>
      </c>
      <c r="F14" s="13" t="s">
        <v>20</v>
      </c>
      <c r="G14" s="16" t="s">
        <v>6</v>
      </c>
      <c r="H14" s="17">
        <v>0</v>
      </c>
    </row>
    <row r="15" spans="1:8">
      <c r="A15" s="10" t="s">
        <v>9</v>
      </c>
      <c r="B15" s="27" t="s">
        <v>7</v>
      </c>
      <c r="C15" s="28">
        <v>0</v>
      </c>
      <c r="F15" s="13" t="s">
        <v>20</v>
      </c>
      <c r="G15" s="16" t="s">
        <v>7</v>
      </c>
      <c r="H15" s="17">
        <v>0</v>
      </c>
    </row>
    <row r="16" spans="1:8" ht="15.75" thickBot="1">
      <c r="A16" s="11" t="s">
        <v>9</v>
      </c>
      <c r="B16" s="29" t="s">
        <v>8</v>
      </c>
      <c r="C16" s="30">
        <v>0</v>
      </c>
      <c r="F16" s="14" t="s">
        <v>20</v>
      </c>
      <c r="G16" s="18" t="s">
        <v>8</v>
      </c>
      <c r="H16" s="19">
        <v>0</v>
      </c>
    </row>
    <row r="17" spans="1:8">
      <c r="A17" s="9" t="s">
        <v>32</v>
      </c>
      <c r="B17" s="25" t="s">
        <v>5</v>
      </c>
      <c r="C17" s="26">
        <v>57.4</v>
      </c>
      <c r="F17" s="15" t="s">
        <v>9</v>
      </c>
      <c r="G17" s="20" t="s">
        <v>5</v>
      </c>
      <c r="H17" s="21">
        <f>C13</f>
        <v>0</v>
      </c>
    </row>
    <row r="18" spans="1:8">
      <c r="A18" s="10" t="s">
        <v>32</v>
      </c>
      <c r="B18" s="27" t="s">
        <v>6</v>
      </c>
      <c r="C18" s="28">
        <v>0</v>
      </c>
      <c r="F18" s="13" t="s">
        <v>9</v>
      </c>
      <c r="G18" s="16" t="s">
        <v>6</v>
      </c>
      <c r="H18" s="21">
        <f t="shared" ref="H18:H19" si="1">C14</f>
        <v>0</v>
      </c>
    </row>
    <row r="19" spans="1:8">
      <c r="A19" s="10" t="s">
        <v>32</v>
      </c>
      <c r="B19" s="27" t="s">
        <v>7</v>
      </c>
      <c r="C19" s="28">
        <v>140.80000000000001</v>
      </c>
      <c r="F19" s="13" t="s">
        <v>9</v>
      </c>
      <c r="G19" s="16" t="s">
        <v>7</v>
      </c>
      <c r="H19" s="21">
        <f t="shared" si="1"/>
        <v>0</v>
      </c>
    </row>
    <row r="20" spans="1:8" ht="15.75" thickBot="1">
      <c r="A20" s="11" t="s">
        <v>32</v>
      </c>
      <c r="B20" s="29" t="s">
        <v>8</v>
      </c>
      <c r="C20" s="30">
        <v>0</v>
      </c>
      <c r="F20" s="14" t="s">
        <v>9</v>
      </c>
      <c r="G20" s="18" t="s">
        <v>8</v>
      </c>
      <c r="H20" s="19">
        <f>C16</f>
        <v>0</v>
      </c>
    </row>
    <row r="21" spans="1:8">
      <c r="A21" s="9" t="s">
        <v>33</v>
      </c>
      <c r="B21" s="25" t="s">
        <v>5</v>
      </c>
      <c r="C21" s="26">
        <v>9.8000000000000007</v>
      </c>
      <c r="F21" s="15" t="s">
        <v>10</v>
      </c>
      <c r="G21" s="20" t="s">
        <v>5</v>
      </c>
      <c r="H21" s="21">
        <f>C17*87.5%</f>
        <v>50.225000000000001</v>
      </c>
    </row>
    <row r="22" spans="1:8">
      <c r="A22" s="10" t="s">
        <v>33</v>
      </c>
      <c r="B22" s="27" t="s">
        <v>6</v>
      </c>
      <c r="C22" s="28">
        <v>0</v>
      </c>
      <c r="F22" s="13" t="s">
        <v>10</v>
      </c>
      <c r="G22" s="16" t="s">
        <v>6</v>
      </c>
      <c r="H22" s="21">
        <f t="shared" ref="H22:H24" si="2">C18*87.5%</f>
        <v>0</v>
      </c>
    </row>
    <row r="23" spans="1:8">
      <c r="A23" s="10" t="s">
        <v>33</v>
      </c>
      <c r="B23" s="27" t="s">
        <v>7</v>
      </c>
      <c r="C23" s="28">
        <v>27.8</v>
      </c>
      <c r="F23" s="13" t="s">
        <v>10</v>
      </c>
      <c r="G23" s="16" t="s">
        <v>7</v>
      </c>
      <c r="H23" s="21">
        <f t="shared" si="2"/>
        <v>123.20000000000002</v>
      </c>
    </row>
    <row r="24" spans="1:8" ht="15.75" thickBot="1">
      <c r="A24" s="11" t="s">
        <v>33</v>
      </c>
      <c r="B24" s="29" t="s">
        <v>8</v>
      </c>
      <c r="C24" s="30">
        <v>0</v>
      </c>
      <c r="F24" s="14" t="s">
        <v>10</v>
      </c>
      <c r="G24" s="18" t="s">
        <v>8</v>
      </c>
      <c r="H24" s="19">
        <f t="shared" si="2"/>
        <v>0</v>
      </c>
    </row>
    <row r="25" spans="1:8">
      <c r="A25" s="9" t="s">
        <v>34</v>
      </c>
      <c r="B25" s="31" t="s">
        <v>5</v>
      </c>
      <c r="C25" s="26">
        <v>102.5</v>
      </c>
      <c r="F25" s="15" t="s">
        <v>21</v>
      </c>
      <c r="G25" s="20" t="s">
        <v>5</v>
      </c>
      <c r="H25" s="21">
        <v>0</v>
      </c>
    </row>
    <row r="26" spans="1:8">
      <c r="A26" s="10" t="s">
        <v>34</v>
      </c>
      <c r="B26" s="32" t="s">
        <v>6</v>
      </c>
      <c r="C26" s="28">
        <v>0</v>
      </c>
      <c r="F26" s="13" t="s">
        <v>21</v>
      </c>
      <c r="G26" s="16" t="s">
        <v>6</v>
      </c>
      <c r="H26" s="17">
        <v>0</v>
      </c>
    </row>
    <row r="27" spans="1:8">
      <c r="A27" s="10" t="s">
        <v>34</v>
      </c>
      <c r="B27" s="32" t="s">
        <v>7</v>
      </c>
      <c r="C27" s="28">
        <v>287.10000000000002</v>
      </c>
      <c r="F27" s="13" t="s">
        <v>21</v>
      </c>
      <c r="G27" s="16" t="s">
        <v>7</v>
      </c>
      <c r="H27" s="17">
        <v>0</v>
      </c>
    </row>
    <row r="28" spans="1:8" ht="15.75" thickBot="1">
      <c r="A28" s="11" t="s">
        <v>34</v>
      </c>
      <c r="B28" s="33" t="s">
        <v>8</v>
      </c>
      <c r="C28" s="30">
        <v>0</v>
      </c>
      <c r="F28" s="14" t="s">
        <v>21</v>
      </c>
      <c r="G28" s="18" t="s">
        <v>8</v>
      </c>
      <c r="H28" s="19">
        <v>0</v>
      </c>
    </row>
    <row r="29" spans="1:8">
      <c r="A29" s="9" t="s">
        <v>14</v>
      </c>
      <c r="B29" s="31" t="s">
        <v>5</v>
      </c>
      <c r="C29" s="26">
        <v>0.7</v>
      </c>
      <c r="F29" s="15" t="s">
        <v>12</v>
      </c>
      <c r="G29" s="20" t="s">
        <v>5</v>
      </c>
      <c r="H29" s="21">
        <f>15%*C21</f>
        <v>1.47</v>
      </c>
    </row>
    <row r="30" spans="1:8">
      <c r="A30" s="10" t="s">
        <v>14</v>
      </c>
      <c r="B30" s="32" t="s">
        <v>6</v>
      </c>
      <c r="C30" s="28">
        <v>0</v>
      </c>
      <c r="F30" s="13" t="s">
        <v>12</v>
      </c>
      <c r="G30" s="16" t="s">
        <v>6</v>
      </c>
      <c r="H30" s="21">
        <f t="shared" ref="H30:H32" si="3">15%*C22</f>
        <v>0</v>
      </c>
    </row>
    <row r="31" spans="1:8">
      <c r="A31" s="10" t="s">
        <v>14</v>
      </c>
      <c r="B31" s="32" t="s">
        <v>7</v>
      </c>
      <c r="C31" s="28">
        <v>1872.1</v>
      </c>
      <c r="F31" s="13" t="s">
        <v>12</v>
      </c>
      <c r="G31" s="16" t="s">
        <v>7</v>
      </c>
      <c r="H31" s="21">
        <f t="shared" si="3"/>
        <v>4.17</v>
      </c>
    </row>
    <row r="32" spans="1:8" ht="15.75" thickBot="1">
      <c r="A32" s="11" t="s">
        <v>14</v>
      </c>
      <c r="B32" s="33" t="s">
        <v>8</v>
      </c>
      <c r="C32" s="30">
        <v>277.10000000000002</v>
      </c>
      <c r="F32" s="14" t="s">
        <v>12</v>
      </c>
      <c r="G32" s="18" t="s">
        <v>8</v>
      </c>
      <c r="H32" s="19">
        <f t="shared" si="3"/>
        <v>0</v>
      </c>
    </row>
    <row r="33" spans="1:8">
      <c r="A33" s="9" t="s">
        <v>15</v>
      </c>
      <c r="B33" s="31" t="s">
        <v>5</v>
      </c>
      <c r="C33" s="26">
        <v>0</v>
      </c>
      <c r="F33" s="15" t="s">
        <v>22</v>
      </c>
      <c r="G33" s="20" t="s">
        <v>5</v>
      </c>
      <c r="H33" s="21">
        <f>25%*C21</f>
        <v>2.4500000000000002</v>
      </c>
    </row>
    <row r="34" spans="1:8">
      <c r="A34" s="10" t="s">
        <v>15</v>
      </c>
      <c r="B34" s="32" t="s">
        <v>6</v>
      </c>
      <c r="C34" s="28">
        <v>13.1</v>
      </c>
      <c r="F34" s="13" t="s">
        <v>22</v>
      </c>
      <c r="G34" s="16" t="s">
        <v>6</v>
      </c>
      <c r="H34" s="21">
        <f t="shared" ref="H34:H36" si="4">25%*C22</f>
        <v>0</v>
      </c>
    </row>
    <row r="35" spans="1:8">
      <c r="A35" s="10" t="s">
        <v>15</v>
      </c>
      <c r="B35" s="32" t="s">
        <v>7</v>
      </c>
      <c r="C35" s="28">
        <v>828.8</v>
      </c>
      <c r="F35" s="13" t="s">
        <v>22</v>
      </c>
      <c r="G35" s="16" t="s">
        <v>7</v>
      </c>
      <c r="H35" s="21">
        <f t="shared" si="4"/>
        <v>6.95</v>
      </c>
    </row>
    <row r="36" spans="1:8" ht="15.75" thickBot="1">
      <c r="A36" s="11" t="s">
        <v>15</v>
      </c>
      <c r="B36" s="33" t="s">
        <v>8</v>
      </c>
      <c r="C36" s="30">
        <v>60</v>
      </c>
      <c r="F36" s="14" t="s">
        <v>22</v>
      </c>
      <c r="G36" s="18" t="s">
        <v>8</v>
      </c>
      <c r="H36" s="19">
        <f t="shared" si="4"/>
        <v>0</v>
      </c>
    </row>
    <row r="37" spans="1:8">
      <c r="A37" s="9" t="s">
        <v>16</v>
      </c>
      <c r="B37" s="31" t="s">
        <v>5</v>
      </c>
      <c r="C37" s="26">
        <v>0</v>
      </c>
      <c r="F37" s="15" t="s">
        <v>23</v>
      </c>
      <c r="G37" s="20" t="s">
        <v>5</v>
      </c>
      <c r="H37" s="21">
        <f>60%*C21</f>
        <v>5.88</v>
      </c>
    </row>
    <row r="38" spans="1:8">
      <c r="A38" s="10" t="s">
        <v>16</v>
      </c>
      <c r="B38" s="32" t="s">
        <v>6</v>
      </c>
      <c r="C38" s="28">
        <v>0</v>
      </c>
      <c r="F38" s="13" t="s">
        <v>23</v>
      </c>
      <c r="G38" s="16" t="s">
        <v>6</v>
      </c>
      <c r="H38" s="21">
        <f t="shared" ref="H38:H40" si="5">60%*C22</f>
        <v>0</v>
      </c>
    </row>
    <row r="39" spans="1:8">
      <c r="A39" s="10" t="s">
        <v>16</v>
      </c>
      <c r="B39" s="32" t="s">
        <v>7</v>
      </c>
      <c r="C39" s="28">
        <v>634.9</v>
      </c>
      <c r="F39" s="13" t="s">
        <v>23</v>
      </c>
      <c r="G39" s="16" t="s">
        <v>7</v>
      </c>
      <c r="H39" s="21">
        <f t="shared" si="5"/>
        <v>16.68</v>
      </c>
    </row>
    <row r="40" spans="1:8" ht="15.75" thickBot="1">
      <c r="A40" s="11" t="s">
        <v>16</v>
      </c>
      <c r="B40" s="33" t="s">
        <v>8</v>
      </c>
      <c r="C40" s="30">
        <v>24.5</v>
      </c>
      <c r="F40" s="14" t="s">
        <v>23</v>
      </c>
      <c r="G40" s="18" t="s">
        <v>8</v>
      </c>
      <c r="H40" s="19">
        <f t="shared" si="5"/>
        <v>0</v>
      </c>
    </row>
    <row r="41" spans="1:8">
      <c r="A41" s="9" t="s">
        <v>17</v>
      </c>
      <c r="B41" s="31" t="s">
        <v>5</v>
      </c>
      <c r="C41" s="26">
        <v>0</v>
      </c>
      <c r="F41" s="15" t="s">
        <v>13</v>
      </c>
      <c r="G41" s="22" t="s">
        <v>5</v>
      </c>
      <c r="H41" s="21">
        <f>C25</f>
        <v>102.5</v>
      </c>
    </row>
    <row r="42" spans="1:8">
      <c r="A42" s="10" t="s">
        <v>17</v>
      </c>
      <c r="B42" s="32" t="s">
        <v>6</v>
      </c>
      <c r="C42" s="28">
        <v>0</v>
      </c>
      <c r="F42" s="13" t="s">
        <v>13</v>
      </c>
      <c r="G42" s="23" t="s">
        <v>6</v>
      </c>
      <c r="H42" s="21">
        <f t="shared" ref="H42:H43" si="6">C26</f>
        <v>0</v>
      </c>
    </row>
    <row r="43" spans="1:8">
      <c r="A43" s="10" t="s">
        <v>17</v>
      </c>
      <c r="B43" s="32" t="s">
        <v>7</v>
      </c>
      <c r="C43" s="28">
        <v>236.8</v>
      </c>
      <c r="F43" s="13" t="s">
        <v>13</v>
      </c>
      <c r="G43" s="23" t="s">
        <v>7</v>
      </c>
      <c r="H43" s="21">
        <f t="shared" si="6"/>
        <v>287.10000000000002</v>
      </c>
    </row>
    <row r="44" spans="1:8" ht="15.75" thickBot="1">
      <c r="A44" s="11" t="s">
        <v>17</v>
      </c>
      <c r="B44" s="33" t="s">
        <v>8</v>
      </c>
      <c r="C44" s="30">
        <v>6.7</v>
      </c>
      <c r="F44" s="14" t="s">
        <v>13</v>
      </c>
      <c r="G44" s="24" t="s">
        <v>8</v>
      </c>
      <c r="H44" s="19">
        <f>C28</f>
        <v>0</v>
      </c>
    </row>
    <row r="45" spans="1:8">
      <c r="F45" s="15" t="s">
        <v>14</v>
      </c>
      <c r="G45" s="22" t="s">
        <v>5</v>
      </c>
      <c r="H45" s="21">
        <f>C29</f>
        <v>0.7</v>
      </c>
    </row>
    <row r="46" spans="1:8">
      <c r="C46" s="1">
        <f>SUM(C9:C45)</f>
        <v>7445.3</v>
      </c>
      <c r="F46" s="13" t="s">
        <v>14</v>
      </c>
      <c r="G46" s="23" t="s">
        <v>6</v>
      </c>
      <c r="H46" s="21">
        <f t="shared" ref="H46:H47" si="7">C30</f>
        <v>0</v>
      </c>
    </row>
    <row r="47" spans="1:8">
      <c r="F47" s="13" t="s">
        <v>14</v>
      </c>
      <c r="G47" s="23" t="s">
        <v>7</v>
      </c>
      <c r="H47" s="21">
        <f t="shared" si="7"/>
        <v>1872.1</v>
      </c>
    </row>
    <row r="48" spans="1:8" ht="15.75" thickBot="1">
      <c r="F48" s="14" t="s">
        <v>14</v>
      </c>
      <c r="G48" s="24" t="s">
        <v>8</v>
      </c>
      <c r="H48" s="19">
        <f>C32</f>
        <v>277.10000000000002</v>
      </c>
    </row>
    <row r="49" spans="6:8">
      <c r="F49" s="15" t="s">
        <v>15</v>
      </c>
      <c r="G49" s="22" t="s">
        <v>5</v>
      </c>
      <c r="H49" s="21">
        <f>C33</f>
        <v>0</v>
      </c>
    </row>
    <row r="50" spans="6:8">
      <c r="F50" s="13" t="s">
        <v>15</v>
      </c>
      <c r="G50" s="23" t="s">
        <v>6</v>
      </c>
      <c r="H50" s="21">
        <f t="shared" ref="H50:H51" si="8">C34</f>
        <v>13.1</v>
      </c>
    </row>
    <row r="51" spans="6:8">
      <c r="F51" s="13" t="s">
        <v>15</v>
      </c>
      <c r="G51" s="23" t="s">
        <v>7</v>
      </c>
      <c r="H51" s="21">
        <f t="shared" si="8"/>
        <v>828.8</v>
      </c>
    </row>
    <row r="52" spans="6:8" ht="15.75" thickBot="1">
      <c r="F52" s="14" t="s">
        <v>15</v>
      </c>
      <c r="G52" s="24" t="s">
        <v>8</v>
      </c>
      <c r="H52" s="19">
        <f>C36</f>
        <v>60</v>
      </c>
    </row>
    <row r="53" spans="6:8">
      <c r="F53" s="15" t="s">
        <v>16</v>
      </c>
      <c r="G53" s="22" t="s">
        <v>5</v>
      </c>
      <c r="H53" s="21">
        <f>C37</f>
        <v>0</v>
      </c>
    </row>
    <row r="54" spans="6:8">
      <c r="F54" s="13" t="s">
        <v>16</v>
      </c>
      <c r="G54" s="23" t="s">
        <v>6</v>
      </c>
      <c r="H54" s="21">
        <f t="shared" ref="H54:H55" si="9">C38</f>
        <v>0</v>
      </c>
    </row>
    <row r="55" spans="6:8">
      <c r="F55" s="13" t="s">
        <v>16</v>
      </c>
      <c r="G55" s="23" t="s">
        <v>7</v>
      </c>
      <c r="H55" s="21">
        <f t="shared" si="9"/>
        <v>634.9</v>
      </c>
    </row>
    <row r="56" spans="6:8" ht="15.75" thickBot="1">
      <c r="F56" s="14" t="s">
        <v>16</v>
      </c>
      <c r="G56" s="24" t="s">
        <v>8</v>
      </c>
      <c r="H56" s="19">
        <f>C40</f>
        <v>24.5</v>
      </c>
    </row>
    <row r="57" spans="6:8">
      <c r="F57" s="15" t="s">
        <v>17</v>
      </c>
      <c r="G57" s="22" t="s">
        <v>5</v>
      </c>
      <c r="H57" s="21">
        <f>C41</f>
        <v>0</v>
      </c>
    </row>
    <row r="58" spans="6:8">
      <c r="F58" s="13" t="s">
        <v>17</v>
      </c>
      <c r="G58" s="23" t="s">
        <v>6</v>
      </c>
      <c r="H58" s="21">
        <f t="shared" ref="H58:H59" si="10">C42</f>
        <v>0</v>
      </c>
    </row>
    <row r="59" spans="6:8">
      <c r="F59" s="13" t="s">
        <v>17</v>
      </c>
      <c r="G59" s="23" t="s">
        <v>7</v>
      </c>
      <c r="H59" s="21">
        <f t="shared" si="10"/>
        <v>236.8</v>
      </c>
    </row>
    <row r="60" spans="6:8" ht="15.75" thickBot="1">
      <c r="F60" s="14" t="s">
        <v>17</v>
      </c>
      <c r="G60" s="24" t="s">
        <v>8</v>
      </c>
      <c r="H60" s="19">
        <f>C44</f>
        <v>6.7</v>
      </c>
    </row>
    <row r="62" spans="6:8">
      <c r="H62" s="1">
        <f>SUM(H9:H60)</f>
        <v>7445.2999999999993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 ME</vt:lpstr>
      <vt:lpstr>City of New Buffalo</vt:lpstr>
      <vt:lpstr>New Buffalo</vt:lpstr>
      <vt:lpstr>Three Oaks</vt:lpstr>
      <vt:lpstr>Galien</vt:lpstr>
      <vt:lpstr>Bertrand</vt:lpstr>
      <vt:lpstr>Buchanan</vt:lpstr>
      <vt:lpstr>Weesaw</vt:lpstr>
      <vt:lpstr>Chikaming</vt:lpstr>
      <vt:lpstr>Lake</vt:lpstr>
      <vt:lpstr>Baroda</vt:lpstr>
      <vt:lpstr>Oronoko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Land Use For Townships</dc:title>
  <dc:creator>Kieser &amp; Associates</dc:creator>
  <cp:lastModifiedBy>New Dell GIS</cp:lastModifiedBy>
  <dcterms:created xsi:type="dcterms:W3CDTF">2009-09-28T15:38:45Z</dcterms:created>
  <dcterms:modified xsi:type="dcterms:W3CDTF">2010-07-28T17:33:14Z</dcterms:modified>
</cp:coreProperties>
</file>