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1607.sharepoint.com/sites/Shared/Shared Documents/Transportation/Rural Task Force/Meetings/Berrien RTF Meetings/2024-11-11 Berrien RTF Meeting/"/>
    </mc:Choice>
  </mc:AlternateContent>
  <xr:revisionPtr revIDLastSave="249" documentId="8_{F4F3C248-E325-4270-A9F3-1371FE38E398}" xr6:coauthVersionLast="47" xr6:coauthVersionMax="47" xr10:uidLastSave="{EE46B0E0-A365-4D17-BDFE-4F1755CD8854}"/>
  <bookViews>
    <workbookView xWindow="-19310" yWindow="-110" windowWidth="19420" windowHeight="11500" xr2:uid="{794415E0-E031-4FE5-9FB7-F93EEB4DAC35}"/>
  </bookViews>
  <sheets>
    <sheet name="Formatted List" sheetId="3" r:id="rId1"/>
    <sheet name="Complete List" sheetId="1" r:id="rId2"/>
    <sheet name="Validations" sheetId="2" r:id="rId3"/>
  </sheets>
  <definedNames>
    <definedName name="_xlnm.Print_Area" localSheetId="0">'Formatted List'!$A$1:$N$30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E29" i="3" s="1"/>
  <c r="F28" i="3"/>
  <c r="E23" i="3"/>
  <c r="E24" i="3" s="1"/>
  <c r="F23" i="3"/>
  <c r="E17" i="3"/>
  <c r="E18" i="3" s="1"/>
  <c r="F17" i="3"/>
  <c r="F9" i="3"/>
  <c r="F10" i="3" s="1"/>
  <c r="F12" i="3" s="1"/>
  <c r="F18" i="3" s="1"/>
  <c r="F20" i="3" s="1"/>
  <c r="E9" i="3"/>
  <c r="E10" i="3" s="1"/>
  <c r="F24" i="3" l="1"/>
  <c r="F26" i="3" s="1"/>
  <c r="F29" i="3" s="1"/>
</calcChain>
</file>

<file path=xl/sharedStrings.xml><?xml version="1.0" encoding="utf-8"?>
<sst xmlns="http://schemas.openxmlformats.org/spreadsheetml/2006/main" count="250" uniqueCount="126">
  <si>
    <t>Agency</t>
  </si>
  <si>
    <t>Road</t>
  </si>
  <si>
    <t>From</t>
  </si>
  <si>
    <t>To</t>
  </si>
  <si>
    <t>Length</t>
  </si>
  <si>
    <t>Jurisdiction</t>
  </si>
  <si>
    <t>Work Type</t>
  </si>
  <si>
    <t>Description</t>
  </si>
  <si>
    <t>Rank</t>
  </si>
  <si>
    <t>out of</t>
  </si>
  <si>
    <t>Proposed Year</t>
  </si>
  <si>
    <t>Percent Match</t>
  </si>
  <si>
    <t>Y</t>
  </si>
  <si>
    <t>N</t>
  </si>
  <si>
    <t>Most Recent PASER</t>
  </si>
  <si>
    <t>MDOT Category</t>
  </si>
  <si>
    <t>4R</t>
  </si>
  <si>
    <t>3R</t>
  </si>
  <si>
    <t>PM</t>
  </si>
  <si>
    <t>Increase in RSL</t>
  </si>
  <si>
    <t>Traffic Count</t>
  </si>
  <si>
    <t>NFC</t>
  </si>
  <si>
    <t>Principle Arterial</t>
  </si>
  <si>
    <t>Minor Arterial</t>
  </si>
  <si>
    <t>Major Collector</t>
  </si>
  <si>
    <t>Minor Collector</t>
  </si>
  <si>
    <t>Total Crashes</t>
  </si>
  <si>
    <t>Utility Coordination</t>
  </si>
  <si>
    <t>In an AM Plan</t>
  </si>
  <si>
    <t>100 ft of Cemetery</t>
  </si>
  <si>
    <t>Total Participating Estimate</t>
  </si>
  <si>
    <t>Project Category</t>
  </si>
  <si>
    <t>AM plan includes utilities</t>
  </si>
  <si>
    <t>Number of Countermeasures</t>
  </si>
  <si>
    <t>Addresses Fatal/serious</t>
  </si>
  <si>
    <t>Total Fatalities</t>
  </si>
  <si>
    <t>Total Serious Injuries</t>
  </si>
  <si>
    <t>Bik-Ped Crashes</t>
  </si>
  <si>
    <t>Bike-Ped Fatalities</t>
  </si>
  <si>
    <t>Bike-Ped Serious Injuries</t>
  </si>
  <si>
    <t xml:space="preserve">STBG Requested </t>
  </si>
  <si>
    <t>Local Match</t>
  </si>
  <si>
    <t>Willing to contribute more match</t>
  </si>
  <si>
    <t>New Facilities Connect</t>
  </si>
  <si>
    <t>Plan for Non-motorized Maintenance</t>
  </si>
  <si>
    <t>New non-motorized Improvements</t>
  </si>
  <si>
    <t>Connect to PASER 7+</t>
  </si>
  <si>
    <t>Berrien CRD</t>
  </si>
  <si>
    <t xml:space="preserve">Shanwee Rd. </t>
  </si>
  <si>
    <t>Red Bud Trail</t>
  </si>
  <si>
    <t>Lauer Rd.</t>
  </si>
  <si>
    <t>Oronoko Twp</t>
  </si>
  <si>
    <t>Asphalt Overlay (1.5")</t>
  </si>
  <si>
    <t xml:space="preserve">HMA Trench &amp; widen </t>
  </si>
  <si>
    <t>y</t>
  </si>
  <si>
    <t>All Season Route</t>
  </si>
  <si>
    <t>Phone System for administrative offices of BerrienBus</t>
  </si>
  <si>
    <t>Cleveland Avenue</t>
  </si>
  <si>
    <t>Wagner Road</t>
  </si>
  <si>
    <t>Glendora Road</t>
  </si>
  <si>
    <t>Weesaw Township</t>
  </si>
  <si>
    <t>2 inch HMA overlay with guardrail upgrades</t>
  </si>
  <si>
    <t>Snow Road</t>
  </si>
  <si>
    <t>Lemon Creek Road</t>
  </si>
  <si>
    <t>Baroda Township</t>
  </si>
  <si>
    <t xml:space="preserve">Berrien CRD </t>
  </si>
  <si>
    <t>Jericho Road</t>
  </si>
  <si>
    <t>Lake and Baroda Township</t>
  </si>
  <si>
    <t xml:space="preserve">HMA Trench &amp; widen with guardrail upgrade. </t>
  </si>
  <si>
    <t>Three Oaks Road</t>
  </si>
  <si>
    <t>Village Limits</t>
  </si>
  <si>
    <t>Galien River</t>
  </si>
  <si>
    <t>Three Oaks and Chikaming Township</t>
  </si>
  <si>
    <t>HMA Trench &amp; widen</t>
  </si>
  <si>
    <t>Berrien Bus</t>
  </si>
  <si>
    <t>Tablets for 18 buses</t>
  </si>
  <si>
    <t>Current Non-Motorized Facilities</t>
  </si>
  <si>
    <t>Project</t>
  </si>
  <si>
    <t>Primary Work Type</t>
  </si>
  <si>
    <t xml:space="preserve"> PASER Rating</t>
  </si>
  <si>
    <t>AADT</t>
  </si>
  <si>
    <t>Improve Non-motor</t>
  </si>
  <si>
    <t>Crashes</t>
  </si>
  <si>
    <t>Counter- measures</t>
  </si>
  <si>
    <t>Federal RTF</t>
  </si>
  <si>
    <t>Local / CTF</t>
  </si>
  <si>
    <t>State D</t>
  </si>
  <si>
    <t>Glendora Rd from Cleveland Ave to Hill Rd</t>
  </si>
  <si>
    <t>Three Oaks</t>
  </si>
  <si>
    <t>S Elm St from US-12 to the south village limits</t>
  </si>
  <si>
    <t>Approved &amp; Programmed</t>
  </si>
  <si>
    <t>HMA Trench &amp; Widen</t>
  </si>
  <si>
    <t>1.98 miles</t>
  </si>
  <si>
    <t>Mill &amp; HMA Resurface</t>
  </si>
  <si>
    <t>2.66 miles</t>
  </si>
  <si>
    <t>NA</t>
  </si>
  <si>
    <t>0.75 miles</t>
  </si>
  <si>
    <t>0.5 miles</t>
  </si>
  <si>
    <t>LED Back-lit digital display and power inverter for 15 buses</t>
  </si>
  <si>
    <t>Balance - 2026</t>
  </si>
  <si>
    <t>Total Requested/Programed for 2026</t>
  </si>
  <si>
    <t>FY 2027 Available</t>
  </si>
  <si>
    <r>
      <t xml:space="preserve"> Red Arrow Hwy from Lakeshore Rd to Lakeside Rd
</t>
    </r>
    <r>
      <rPr>
        <b/>
        <sz val="11"/>
        <color rgb="FF000000"/>
        <rFont val="Calibri"/>
        <family val="2"/>
      </rPr>
      <t>ACC for 2024 Project</t>
    </r>
  </si>
  <si>
    <r>
      <t xml:space="preserve">N Elm St from US-12 to the North Village Limits
</t>
    </r>
    <r>
      <rPr>
        <b/>
        <sz val="11"/>
        <color rgb="FF000000"/>
        <rFont val="Calibri"/>
        <family val="2"/>
      </rPr>
      <t>ACC for 2025 Project</t>
    </r>
  </si>
  <si>
    <t>Signal &amp; Communication Equipment</t>
  </si>
  <si>
    <t>FY 2026 Available</t>
  </si>
  <si>
    <t>2.46 miles</t>
  </si>
  <si>
    <t>1.51 miles</t>
  </si>
  <si>
    <t>Cleveland Ave from Snow Rd to Lemon Creek Rd</t>
  </si>
  <si>
    <t>Cleveland Ave from Wagner Rd to Glendora Rd</t>
  </si>
  <si>
    <t>Phone System for  administrative offices</t>
  </si>
  <si>
    <t>Bus Support Equip / Facilities</t>
  </si>
  <si>
    <t>Total Requested/Programed for 2027</t>
  </si>
  <si>
    <t>Balance - 2027</t>
  </si>
  <si>
    <t>FY 2028 Available</t>
  </si>
  <si>
    <t>Total Requested/Programed for 2028</t>
  </si>
  <si>
    <t>Balance - 2028</t>
  </si>
  <si>
    <t>Shawnee Rd from, Red Bud Trail to Lauer Rd</t>
  </si>
  <si>
    <t>Lemon Creek Rd from Jericho Rd to Cleveland Ave</t>
  </si>
  <si>
    <t>3 miles</t>
  </si>
  <si>
    <t>2 miles</t>
  </si>
  <si>
    <t>Three Oaks Rd from the Village of Three Oaks Limit to the Galien River</t>
  </si>
  <si>
    <t>2.58 miles</t>
  </si>
  <si>
    <t>FY 2029 Available</t>
  </si>
  <si>
    <t>Total Requested/Programed for 2029</t>
  </si>
  <si>
    <t>Balance - 2029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</si>
</sst>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9" tint="-0.499984740745262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center" wrapText="1"/>
    </xf>
    <xf numFmtId="9" fontId="0" fillId="0" borderId="1" xfId="2" applyFont="1" applyBorder="1" applyAlignment="1">
      <alignment vertical="center"/>
    </xf>
    <xf numFmtId="9" fontId="0" fillId="0" borderId="1" xfId="2" applyFont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65" fontId="0" fillId="0" borderId="1" xfId="1" applyNumberFormat="1" applyFont="1" applyBorder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5" fontId="9" fillId="0" borderId="0" xfId="3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3" borderId="1" xfId="3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0" fillId="0" borderId="1" xfId="1" applyNumberFormat="1" applyFont="1" applyFill="1" applyBorder="1"/>
    <xf numFmtId="0" fontId="0" fillId="0" borderId="1" xfId="0" applyBorder="1" applyAlignment="1">
      <alignment horizontal="left" vertical="center"/>
    </xf>
    <xf numFmtId="164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4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8D516-7CB3-4476-9691-899FC993B7C7}" name="Table1" displayName="Table1" ref="A1:AM9" totalsRowShown="0" headerRowDxfId="42" headerRowBorderDxfId="41" tableBorderDxfId="40" totalsRowBorderDxfId="39">
  <autoFilter ref="A1:AM9" xr:uid="{8378D516-7CB3-4476-9691-899FC993B7C7}">
    <filterColumn colId="8">
      <filters>
        <filter val="2029"/>
      </filters>
    </filterColumn>
  </autoFilter>
  <sortState xmlns:xlrd2="http://schemas.microsoft.com/office/spreadsheetml/2017/richdata2" ref="A2:AM9">
    <sortCondition ref="A2:A9"/>
    <sortCondition ref="I2:I9"/>
  </sortState>
  <tableColumns count="39">
    <tableColumn id="1" xr3:uid="{A5AA57FA-27EF-4BD3-8C65-0ADA3263C28C}" name="Agency" dataDxfId="38"/>
    <tableColumn id="2" xr3:uid="{0EBDD35D-C3C0-4294-9E9C-524411043BDC}" name="Road" dataDxfId="37"/>
    <tableColumn id="3" xr3:uid="{6F586203-7111-4371-A169-5C0ABAF0C879}" name="From" dataDxfId="36"/>
    <tableColumn id="4" xr3:uid="{06B68823-7DD2-45DD-B6B1-44EEA68C7F83}" name="To" dataDxfId="35"/>
    <tableColumn id="5" xr3:uid="{2F8AAE4F-B22D-4312-96E9-70BB449CC94A}" name="Length" dataDxfId="34"/>
    <tableColumn id="6" xr3:uid="{A2619BBE-FD7E-40C9-8ADF-7F4006BE924E}" name="Jurisdiction" dataDxfId="33"/>
    <tableColumn id="7" xr3:uid="{3D9D27E2-86BC-450F-8E74-61B8D9B05031}" name="Work Type" dataDxfId="32"/>
    <tableColumn id="8" xr3:uid="{EF465EF2-17FC-43D7-9086-A3F9E7DFBDE8}" name="Description" dataDxfId="31"/>
    <tableColumn id="9" xr3:uid="{D2983182-38C1-4CEA-B255-B9A984D05ECB}" name="Proposed Year" dataDxfId="30"/>
    <tableColumn id="10" xr3:uid="{6308810C-4409-4877-BC20-D10311DD8B4C}" name="Rank" dataDxfId="29"/>
    <tableColumn id="11" xr3:uid="{5CE28074-4E29-4EA0-A91A-4854E791DB96}" name="out of" dataDxfId="28"/>
    <tableColumn id="13" xr3:uid="{B606A92F-4B81-42CC-9CF8-CA8991CD2160}" name="STBG Requested " dataDxfId="27"/>
    <tableColumn id="14" xr3:uid="{0E974607-EB0D-4399-9265-A10E7CC1CB5E}" name="Local Match" dataDxfId="26"/>
    <tableColumn id="60" xr3:uid="{39C55AD1-0665-4A87-80A0-E945127A70EB}" name="Total Participating Estimate" dataDxfId="25"/>
    <tableColumn id="15" xr3:uid="{9D93C3B3-718A-4A91-A3C2-F5BB7DFEC344}" name="Percent Match" dataDxfId="24" dataCellStyle="Percent"/>
    <tableColumn id="20" xr3:uid="{F8A8C8B9-342C-4E89-B5ED-DB971136B9AC}" name="Willing to contribute more match" dataDxfId="23"/>
    <tableColumn id="23" xr3:uid="{EFBE2448-FDF9-46B2-BC28-F13AFD64450A}" name="Most Recent PASER" dataDxfId="22"/>
    <tableColumn id="24" xr3:uid="{9AABBA36-CF7F-4811-B3E3-91DA89EBFC09}" name="Connect to PASER 7+" dataDxfId="21"/>
    <tableColumn id="25" xr3:uid="{D31AE6C1-43E3-48D9-9F07-EE21C7535885}" name="Project Category" dataDxfId="20"/>
    <tableColumn id="26" xr3:uid="{CDC88F98-35B0-4C26-B711-4A372654D0E6}" name="Increase in RSL" dataDxfId="19"/>
    <tableColumn id="28" xr3:uid="{A8567D51-6874-4691-935E-BA6C94855E6A}" name="Traffic Count" dataDxfId="18"/>
    <tableColumn id="29" xr3:uid="{A388949D-5213-4382-A7C5-B137E7D7086F}" name="NFC" dataDxfId="17"/>
    <tableColumn id="30" xr3:uid="{50DD51F3-47DE-46D8-ACBE-DBF66822892F}" name="All Season Route" dataDxfId="16"/>
    <tableColumn id="31" xr3:uid="{8BD62117-4551-4B43-91D6-D21C5397D836}" name="Total Crashes" dataDxfId="15"/>
    <tableColumn id="32" xr3:uid="{3AAF72DF-9C8A-47D7-9A2E-94D6197D7ABC}" name="Total Fatalities" dataDxfId="14"/>
    <tableColumn id="33" xr3:uid="{5F5EBB7D-C9D2-4401-A58F-B3B8287BCC97}" name="Total Serious Injuries" dataDxfId="13"/>
    <tableColumn id="34" xr3:uid="{098C031F-20B4-4AA3-B2A6-C25F096F0D03}" name="Bik-Ped Crashes" dataDxfId="12"/>
    <tableColumn id="35" xr3:uid="{B5A2C5C2-A6AD-4107-A642-C506EA8AE371}" name="Bike-Ped Fatalities" dataDxfId="11"/>
    <tableColumn id="36" xr3:uid="{2816DA73-7C2B-4FD0-9D48-43E345E8C3B2}" name="Bike-Ped Serious Injuries" dataDxfId="10"/>
    <tableColumn id="37" xr3:uid="{ED4DA1C5-8D62-4363-994F-541811C4E7B9}" name="Number of Countermeasures" dataDxfId="9"/>
    <tableColumn id="38" xr3:uid="{C7701B40-8B80-4FA3-8DD7-162F9417A300}" name="Addresses Fatal/serious" dataDxfId="8"/>
    <tableColumn id="39" xr3:uid="{AAAE8C52-AC7B-4DF1-95B6-7D883E037982}" name="Current Non-Motorized Facilities" dataDxfId="7"/>
    <tableColumn id="40" xr3:uid="{9ECFDF92-86E5-46F2-8B42-9A74093DD38E}" name="New non-motorized Improvements" dataDxfId="6"/>
    <tableColumn id="41" xr3:uid="{30715282-FD39-4C66-97D2-2927D300B091}" name="New Facilities Connect" dataDxfId="5"/>
    <tableColumn id="42" xr3:uid="{F9F471FB-9D58-4D1B-9511-4692FC2564A3}" name="Plan for Non-motorized Maintenance" dataDxfId="4"/>
    <tableColumn id="46" xr3:uid="{A5131F81-EC70-49F1-83CE-B9C12EC594AF}" name="Utility Coordination" dataDxfId="3"/>
    <tableColumn id="47" xr3:uid="{00DA751C-3D24-412E-B02F-23FBD85FEFBC}" name="In an AM Plan" dataDxfId="2"/>
    <tableColumn id="48" xr3:uid="{2BAF4E2C-519F-40DC-AAE1-189D3E825C8F}" name="AM plan includes utilities" dataDxfId="1"/>
    <tableColumn id="57" xr3:uid="{0EDFF2EB-7300-40B3-BE7B-76C7032DC27C}" name="100 ft of Cemete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F3C88-010E-4F9E-845D-FFE4ECFB5B25}">
  <dimension ref="A1:O29"/>
  <sheetViews>
    <sheetView tabSelected="1" workbookViewId="0">
      <pane ySplit="1" topLeftCell="A23" activePane="bottomLeft" state="frozen"/>
      <selection pane="bottomLeft" activeCell="A30" sqref="A30"/>
    </sheetView>
  </sheetViews>
  <sheetFormatPr defaultColWidth="6.5546875" defaultRowHeight="14.4" x14ac:dyDescent="0.3"/>
  <cols>
    <col min="1" max="1" width="12.77734375" customWidth="1"/>
    <col min="2" max="2" width="44.77734375" customWidth="1"/>
    <col min="3" max="3" width="26.21875" customWidth="1"/>
    <col min="4" max="4" width="9.33203125" customWidth="1"/>
    <col min="5" max="8" width="12.77734375" customWidth="1"/>
    <col min="9" max="9" width="7.6640625" customWidth="1"/>
    <col min="10" max="10" width="8.21875" customWidth="1"/>
    <col min="11" max="11" width="8.6640625" customWidth="1"/>
    <col min="12" max="12" width="9.88671875" customWidth="1"/>
    <col min="13" max="13" width="7.5546875" customWidth="1"/>
    <col min="14" max="14" width="9.21875" customWidth="1"/>
  </cols>
  <sheetData>
    <row r="1" spans="1:15" s="23" customFormat="1" ht="43.2" x14ac:dyDescent="0.3">
      <c r="A1" s="1" t="s">
        <v>0</v>
      </c>
      <c r="B1" s="1" t="s">
        <v>77</v>
      </c>
      <c r="C1" s="1" t="s">
        <v>78</v>
      </c>
      <c r="D1" s="1" t="s">
        <v>4</v>
      </c>
      <c r="E1" s="1" t="s">
        <v>84</v>
      </c>
      <c r="F1" s="1" t="s">
        <v>86</v>
      </c>
      <c r="G1" s="1" t="s">
        <v>85</v>
      </c>
      <c r="H1" s="1" t="s">
        <v>30</v>
      </c>
      <c r="I1" s="1" t="s">
        <v>79</v>
      </c>
      <c r="J1" s="1" t="s">
        <v>19</v>
      </c>
      <c r="K1" s="1" t="s">
        <v>80</v>
      </c>
      <c r="L1" s="1" t="s">
        <v>81</v>
      </c>
      <c r="M1" s="1" t="s">
        <v>82</v>
      </c>
      <c r="N1" s="1" t="s">
        <v>83</v>
      </c>
    </row>
    <row r="3" spans="1:15" ht="15.6" x14ac:dyDescent="0.3">
      <c r="A3" s="49" t="s">
        <v>105</v>
      </c>
      <c r="B3" s="49"/>
      <c r="C3" s="49"/>
      <c r="D3" s="35"/>
      <c r="E3" s="36">
        <v>959000</v>
      </c>
      <c r="F3" s="37">
        <v>193922</v>
      </c>
      <c r="G3" s="39"/>
      <c r="H3" s="40"/>
      <c r="I3" s="40"/>
      <c r="J3" s="40"/>
      <c r="K3" s="40"/>
      <c r="L3" s="40"/>
      <c r="M3" s="40"/>
      <c r="N3" s="40"/>
    </row>
    <row r="4" spans="1:15" ht="28.8" x14ac:dyDescent="0.3">
      <c r="A4" s="24" t="s">
        <v>47</v>
      </c>
      <c r="B4" s="24" t="s">
        <v>102</v>
      </c>
      <c r="C4" s="8" t="s">
        <v>93</v>
      </c>
      <c r="D4" s="21" t="s">
        <v>94</v>
      </c>
      <c r="E4" s="25">
        <v>140000</v>
      </c>
      <c r="F4" s="25" t="s">
        <v>95</v>
      </c>
      <c r="G4" s="38" t="s">
        <v>95</v>
      </c>
      <c r="H4" s="38" t="s">
        <v>95</v>
      </c>
      <c r="I4" s="50" t="s">
        <v>90</v>
      </c>
      <c r="J4" s="50"/>
      <c r="K4" s="50"/>
      <c r="L4" s="50"/>
      <c r="M4" s="50"/>
      <c r="N4" s="50"/>
    </row>
    <row r="5" spans="1:15" x14ac:dyDescent="0.3">
      <c r="A5" s="24" t="s">
        <v>47</v>
      </c>
      <c r="B5" s="24" t="s">
        <v>87</v>
      </c>
      <c r="C5" s="8" t="s">
        <v>91</v>
      </c>
      <c r="D5" s="21" t="s">
        <v>92</v>
      </c>
      <c r="E5" s="25">
        <v>476997</v>
      </c>
      <c r="F5" s="25">
        <v>77129</v>
      </c>
      <c r="G5" s="25">
        <v>28664</v>
      </c>
      <c r="H5" s="25">
        <v>582770</v>
      </c>
      <c r="I5" s="50" t="s">
        <v>90</v>
      </c>
      <c r="J5" s="50"/>
      <c r="K5" s="50"/>
      <c r="L5" s="50"/>
      <c r="M5" s="50"/>
      <c r="N5" s="50"/>
    </row>
    <row r="6" spans="1:15" ht="28.8" x14ac:dyDescent="0.3">
      <c r="A6" s="24" t="s">
        <v>88</v>
      </c>
      <c r="B6" s="24" t="s">
        <v>103</v>
      </c>
      <c r="C6" s="8" t="s">
        <v>93</v>
      </c>
      <c r="D6" s="21" t="s">
        <v>96</v>
      </c>
      <c r="E6" s="25">
        <v>44988</v>
      </c>
      <c r="F6" s="25" t="s">
        <v>95</v>
      </c>
      <c r="G6" s="25" t="s">
        <v>95</v>
      </c>
      <c r="H6" s="25" t="s">
        <v>95</v>
      </c>
      <c r="I6" s="50" t="s">
        <v>90</v>
      </c>
      <c r="J6" s="50"/>
      <c r="K6" s="50"/>
      <c r="L6" s="50"/>
      <c r="M6" s="50"/>
      <c r="N6" s="50"/>
    </row>
    <row r="7" spans="1:15" x14ac:dyDescent="0.3">
      <c r="A7" s="24" t="s">
        <v>88</v>
      </c>
      <c r="B7" s="24" t="s">
        <v>89</v>
      </c>
      <c r="C7" s="8" t="s">
        <v>93</v>
      </c>
      <c r="D7" s="21" t="s">
        <v>97</v>
      </c>
      <c r="E7" s="25">
        <v>190915</v>
      </c>
      <c r="F7" s="25">
        <v>30871</v>
      </c>
      <c r="G7" s="25">
        <v>11464</v>
      </c>
      <c r="H7" s="25">
        <v>233250</v>
      </c>
      <c r="I7" s="50" t="s">
        <v>90</v>
      </c>
      <c r="J7" s="50"/>
      <c r="K7" s="50"/>
      <c r="L7" s="50"/>
      <c r="M7" s="50"/>
      <c r="N7" s="50"/>
    </row>
    <row r="8" spans="1:15" ht="28.8" x14ac:dyDescent="0.3">
      <c r="A8" s="24" t="s">
        <v>74</v>
      </c>
      <c r="B8" s="4" t="s">
        <v>98</v>
      </c>
      <c r="C8" s="4" t="s">
        <v>104</v>
      </c>
      <c r="D8" s="21" t="s">
        <v>95</v>
      </c>
      <c r="E8" s="25">
        <v>8000</v>
      </c>
      <c r="F8" s="25">
        <v>0</v>
      </c>
      <c r="G8" s="25">
        <v>2000</v>
      </c>
      <c r="H8" s="25">
        <v>10000</v>
      </c>
      <c r="I8" s="8"/>
      <c r="J8" s="8"/>
      <c r="K8" s="8"/>
      <c r="L8" s="8"/>
      <c r="M8" s="8"/>
      <c r="N8" s="8"/>
    </row>
    <row r="9" spans="1:15" s="27" customFormat="1" ht="18" x14ac:dyDescent="0.3">
      <c r="A9" s="51" t="s">
        <v>100</v>
      </c>
      <c r="B9" s="51"/>
      <c r="C9" s="51"/>
      <c r="D9" s="31"/>
      <c r="E9" s="32">
        <f>SUM(E4:E8)</f>
        <v>860900</v>
      </c>
      <c r="F9" s="32">
        <f>SUM(F4:F8)</f>
        <v>108000</v>
      </c>
      <c r="G9" s="26"/>
      <c r="H9" s="26"/>
      <c r="I9" s="26"/>
      <c r="J9" s="26"/>
      <c r="K9" s="26"/>
      <c r="L9" s="26"/>
      <c r="M9" s="26"/>
      <c r="N9" s="26"/>
      <c r="O9" s="41"/>
    </row>
    <row r="10" spans="1:15" ht="18" x14ac:dyDescent="0.3">
      <c r="A10" s="48" t="s">
        <v>99</v>
      </c>
      <c r="B10" s="48"/>
      <c r="C10" s="48"/>
      <c r="D10" s="33"/>
      <c r="E10" s="34">
        <f>E3-E9</f>
        <v>98100</v>
      </c>
      <c r="F10" s="34">
        <f>F3-F9</f>
        <v>85922</v>
      </c>
      <c r="G10" s="30"/>
      <c r="H10" s="29"/>
      <c r="I10" s="28"/>
      <c r="J10" s="28"/>
      <c r="K10" s="28"/>
      <c r="L10" s="28"/>
      <c r="M10" s="28"/>
      <c r="N10" s="28"/>
      <c r="O10" s="28"/>
    </row>
    <row r="12" spans="1:15" ht="15.6" x14ac:dyDescent="0.3">
      <c r="A12" s="49" t="s">
        <v>101</v>
      </c>
      <c r="B12" s="49"/>
      <c r="C12" s="49"/>
      <c r="D12" s="35"/>
      <c r="E12" s="36">
        <v>979000</v>
      </c>
      <c r="F12" s="37">
        <f>F10+167197</f>
        <v>253119</v>
      </c>
      <c r="G12" s="39"/>
      <c r="H12" s="40"/>
      <c r="I12" s="40"/>
      <c r="J12" s="40"/>
      <c r="K12" s="40"/>
      <c r="L12" s="40"/>
      <c r="M12" s="40"/>
      <c r="N12" s="40"/>
    </row>
    <row r="13" spans="1:15" x14ac:dyDescent="0.3">
      <c r="A13" s="44" t="s">
        <v>47</v>
      </c>
      <c r="B13" s="46" t="s">
        <v>108</v>
      </c>
      <c r="C13" s="46" t="s">
        <v>52</v>
      </c>
      <c r="D13" s="21" t="s">
        <v>106</v>
      </c>
      <c r="E13" s="7">
        <v>553500</v>
      </c>
      <c r="F13" s="7">
        <v>0</v>
      </c>
      <c r="G13" s="7">
        <v>184500</v>
      </c>
      <c r="H13" s="7">
        <v>750000</v>
      </c>
      <c r="I13" s="8">
        <v>4</v>
      </c>
      <c r="J13" s="20">
        <v>20</v>
      </c>
      <c r="K13" s="43">
        <v>3579</v>
      </c>
      <c r="L13" s="8" t="s">
        <v>12</v>
      </c>
      <c r="M13" s="8">
        <v>40</v>
      </c>
      <c r="N13" s="8">
        <v>2</v>
      </c>
    </row>
    <row r="14" spans="1:15" x14ac:dyDescent="0.3">
      <c r="A14" s="44" t="s">
        <v>47</v>
      </c>
      <c r="B14" s="46" t="s">
        <v>109</v>
      </c>
      <c r="C14" s="46" t="s">
        <v>52</v>
      </c>
      <c r="D14" s="21" t="s">
        <v>107</v>
      </c>
      <c r="E14" s="7">
        <v>409250</v>
      </c>
      <c r="F14" s="7">
        <v>0</v>
      </c>
      <c r="G14" s="7">
        <v>90750</v>
      </c>
      <c r="H14" s="7">
        <v>500000</v>
      </c>
      <c r="I14" s="8">
        <v>4</v>
      </c>
      <c r="J14" s="20">
        <v>20</v>
      </c>
      <c r="K14" s="43">
        <v>2183</v>
      </c>
      <c r="L14" s="8" t="s">
        <v>13</v>
      </c>
      <c r="M14" s="8">
        <v>7</v>
      </c>
      <c r="N14" s="8">
        <v>1</v>
      </c>
    </row>
    <row r="15" spans="1:15" x14ac:dyDescent="0.3">
      <c r="A15" s="44" t="s">
        <v>74</v>
      </c>
      <c r="B15" s="18" t="s">
        <v>110</v>
      </c>
      <c r="C15" s="44" t="s">
        <v>111</v>
      </c>
      <c r="D15" s="21" t="s">
        <v>95</v>
      </c>
      <c r="E15" s="7">
        <v>4800</v>
      </c>
      <c r="F15" s="25"/>
      <c r="G15" s="25">
        <v>1200</v>
      </c>
      <c r="H15" s="25">
        <v>6000</v>
      </c>
      <c r="I15" s="42"/>
      <c r="J15" s="42"/>
      <c r="K15" s="42"/>
      <c r="L15" s="42"/>
      <c r="M15" s="42"/>
      <c r="N15" s="42"/>
    </row>
    <row r="16" spans="1:15" ht="28.8" x14ac:dyDescent="0.3">
      <c r="A16" s="44" t="s">
        <v>74</v>
      </c>
      <c r="B16" s="18" t="s">
        <v>75</v>
      </c>
      <c r="C16" s="18" t="s">
        <v>104</v>
      </c>
      <c r="D16" s="21" t="s">
        <v>95</v>
      </c>
      <c r="E16" s="7">
        <v>16000</v>
      </c>
      <c r="F16" s="25"/>
      <c r="G16" s="25">
        <v>4000</v>
      </c>
      <c r="H16" s="25">
        <v>20000</v>
      </c>
      <c r="I16" s="42"/>
      <c r="J16" s="42"/>
      <c r="K16" s="42"/>
      <c r="L16" s="42"/>
      <c r="M16" s="42"/>
      <c r="N16" s="42"/>
    </row>
    <row r="17" spans="1:15" s="27" customFormat="1" ht="18" x14ac:dyDescent="0.3">
      <c r="A17" s="51" t="s">
        <v>112</v>
      </c>
      <c r="B17" s="51"/>
      <c r="C17" s="51"/>
      <c r="D17" s="31"/>
      <c r="E17" s="32">
        <f>SUM(E13:E16)</f>
        <v>983550</v>
      </c>
      <c r="F17" s="32">
        <f>SUM(F13:F16)</f>
        <v>0</v>
      </c>
      <c r="G17" s="26"/>
      <c r="H17" s="26"/>
      <c r="I17" s="26"/>
      <c r="J17" s="26"/>
      <c r="K17" s="26"/>
      <c r="L17" s="26"/>
      <c r="M17" s="26"/>
      <c r="N17" s="26"/>
      <c r="O17" s="41"/>
    </row>
    <row r="18" spans="1:15" ht="18" x14ac:dyDescent="0.3">
      <c r="A18" s="48" t="s">
        <v>113</v>
      </c>
      <c r="B18" s="48"/>
      <c r="C18" s="48"/>
      <c r="D18" s="33"/>
      <c r="E18" s="45">
        <f>E12-E17</f>
        <v>-4550</v>
      </c>
      <c r="F18" s="34">
        <f>F12-F17</f>
        <v>253119</v>
      </c>
      <c r="G18" s="30"/>
      <c r="H18" s="29"/>
      <c r="I18" s="28"/>
      <c r="J18" s="28"/>
      <c r="K18" s="28"/>
      <c r="L18" s="28"/>
      <c r="M18" s="28"/>
      <c r="N18" s="28"/>
      <c r="O18" s="28"/>
    </row>
    <row r="20" spans="1:15" ht="15.6" x14ac:dyDescent="0.3">
      <c r="A20" s="49" t="s">
        <v>114</v>
      </c>
      <c r="B20" s="49"/>
      <c r="C20" s="49"/>
      <c r="D20" s="35"/>
      <c r="E20" s="36">
        <v>979000</v>
      </c>
      <c r="F20" s="37">
        <f>F18+167197</f>
        <v>420316</v>
      </c>
      <c r="G20" s="39"/>
      <c r="H20" s="40"/>
      <c r="I20" s="40"/>
      <c r="J20" s="40"/>
      <c r="K20" s="40"/>
      <c r="L20" s="40"/>
      <c r="M20" s="40"/>
      <c r="N20" s="40"/>
    </row>
    <row r="21" spans="1:15" x14ac:dyDescent="0.3">
      <c r="A21" s="44" t="s">
        <v>47</v>
      </c>
      <c r="B21" s="47" t="s">
        <v>117</v>
      </c>
      <c r="C21" s="46" t="s">
        <v>52</v>
      </c>
      <c r="D21" s="21" t="s">
        <v>119</v>
      </c>
      <c r="E21" s="7">
        <v>553500</v>
      </c>
      <c r="F21" s="7">
        <v>0</v>
      </c>
      <c r="G21" s="7">
        <v>269500</v>
      </c>
      <c r="H21" s="7">
        <v>850000</v>
      </c>
      <c r="I21" s="19">
        <v>4</v>
      </c>
      <c r="J21" s="21">
        <v>20</v>
      </c>
      <c r="K21" s="43">
        <v>3541</v>
      </c>
      <c r="L21" s="8" t="s">
        <v>12</v>
      </c>
      <c r="M21" s="8">
        <v>68</v>
      </c>
      <c r="N21" s="8">
        <v>2</v>
      </c>
    </row>
    <row r="22" spans="1:15" x14ac:dyDescent="0.3">
      <c r="A22" s="44" t="s">
        <v>47</v>
      </c>
      <c r="B22" s="47" t="s">
        <v>118</v>
      </c>
      <c r="C22" s="46" t="s">
        <v>52</v>
      </c>
      <c r="D22" s="21" t="s">
        <v>120</v>
      </c>
      <c r="E22" s="9">
        <v>476997.24</v>
      </c>
      <c r="F22" s="7">
        <v>0</v>
      </c>
      <c r="G22" s="9">
        <v>173002.76</v>
      </c>
      <c r="H22" s="9">
        <v>650000</v>
      </c>
      <c r="I22" s="8">
        <v>4</v>
      </c>
      <c r="J22" s="20">
        <v>20</v>
      </c>
      <c r="K22" s="43">
        <v>1821</v>
      </c>
      <c r="L22" s="8" t="s">
        <v>12</v>
      </c>
      <c r="M22" s="8">
        <v>8</v>
      </c>
      <c r="N22" s="8">
        <v>1</v>
      </c>
    </row>
    <row r="23" spans="1:15" s="27" customFormat="1" ht="18" x14ac:dyDescent="0.3">
      <c r="A23" s="51" t="s">
        <v>115</v>
      </c>
      <c r="B23" s="51"/>
      <c r="C23" s="51"/>
      <c r="D23" s="31"/>
      <c r="E23" s="32">
        <f>E21+E22</f>
        <v>1030497.24</v>
      </c>
      <c r="F23" s="32">
        <f>SUM(F21:F22)</f>
        <v>0</v>
      </c>
      <c r="G23" s="26"/>
      <c r="H23" s="26"/>
      <c r="I23" s="26"/>
      <c r="J23" s="26"/>
      <c r="K23" s="26"/>
      <c r="L23" s="26"/>
      <c r="M23" s="26"/>
      <c r="N23" s="26"/>
      <c r="O23" s="41"/>
    </row>
    <row r="24" spans="1:15" ht="18" x14ac:dyDescent="0.3">
      <c r="A24" s="48" t="s">
        <v>116</v>
      </c>
      <c r="B24" s="48"/>
      <c r="C24" s="48"/>
      <c r="D24" s="33"/>
      <c r="E24" s="45">
        <f>E20-E23</f>
        <v>-51497.239999999991</v>
      </c>
      <c r="F24" s="34">
        <f>F20-F23</f>
        <v>420316</v>
      </c>
      <c r="G24" s="30"/>
      <c r="H24" s="29"/>
      <c r="I24" s="28"/>
      <c r="J24" s="28"/>
      <c r="K24" s="28"/>
      <c r="L24" s="28"/>
      <c r="M24" s="28"/>
      <c r="N24" s="28"/>
      <c r="O24" s="28"/>
    </row>
    <row r="26" spans="1:15" ht="15.6" x14ac:dyDescent="0.3">
      <c r="A26" s="49" t="s">
        <v>123</v>
      </c>
      <c r="B26" s="49"/>
      <c r="C26" s="49"/>
      <c r="D26" s="35"/>
      <c r="E26" s="36">
        <v>979000</v>
      </c>
      <c r="F26" s="37">
        <f>F24+167197</f>
        <v>587513</v>
      </c>
      <c r="G26" s="39"/>
      <c r="H26" s="40"/>
      <c r="I26" s="40"/>
      <c r="J26" s="40"/>
      <c r="K26" s="40"/>
      <c r="L26" s="40"/>
      <c r="M26" s="40"/>
      <c r="N26" s="40"/>
    </row>
    <row r="27" spans="1:15" x14ac:dyDescent="0.3">
      <c r="A27" s="44" t="s">
        <v>47</v>
      </c>
      <c r="B27" s="47" t="s">
        <v>121</v>
      </c>
      <c r="C27" s="46" t="s">
        <v>52</v>
      </c>
      <c r="D27" s="21" t="s">
        <v>122</v>
      </c>
      <c r="E27" s="9">
        <v>712500</v>
      </c>
      <c r="F27" s="7">
        <v>0</v>
      </c>
      <c r="G27" s="9">
        <v>237500</v>
      </c>
      <c r="H27" s="9">
        <v>950000</v>
      </c>
      <c r="I27" s="19">
        <v>4</v>
      </c>
      <c r="J27" s="21">
        <v>20</v>
      </c>
      <c r="K27" s="43">
        <v>2831</v>
      </c>
      <c r="L27" s="8" t="s">
        <v>12</v>
      </c>
      <c r="M27" s="8">
        <v>29</v>
      </c>
      <c r="N27" s="8">
        <v>2</v>
      </c>
    </row>
    <row r="28" spans="1:15" ht="18" x14ac:dyDescent="0.3">
      <c r="A28" s="51" t="s">
        <v>124</v>
      </c>
      <c r="B28" s="51"/>
      <c r="C28" s="51"/>
      <c r="D28" s="31"/>
      <c r="E28" s="32">
        <f>E27</f>
        <v>712500</v>
      </c>
      <c r="F28" s="32">
        <f>SUM(F27:F27)</f>
        <v>0</v>
      </c>
      <c r="G28" s="26"/>
      <c r="H28" s="26"/>
      <c r="I28" s="26"/>
      <c r="J28" s="26"/>
      <c r="K28" s="26"/>
      <c r="L28" s="26"/>
      <c r="M28" s="26"/>
      <c r="N28" s="26"/>
    </row>
    <row r="29" spans="1:15" ht="18" x14ac:dyDescent="0.3">
      <c r="A29" s="48" t="s">
        <v>125</v>
      </c>
      <c r="B29" s="48"/>
      <c r="C29" s="48"/>
      <c r="D29" s="33"/>
      <c r="E29" s="34">
        <f>E26-E28</f>
        <v>266500</v>
      </c>
      <c r="F29" s="34">
        <f>F26-F28</f>
        <v>587513</v>
      </c>
      <c r="G29" s="30"/>
      <c r="H29" s="29"/>
      <c r="I29" s="28"/>
      <c r="J29" s="28"/>
      <c r="K29" s="28"/>
      <c r="L29" s="28"/>
      <c r="M29" s="28"/>
      <c r="N29" s="28"/>
    </row>
  </sheetData>
  <mergeCells count="16">
    <mergeCell ref="A26:C26"/>
    <mergeCell ref="A28:C28"/>
    <mergeCell ref="A29:C29"/>
    <mergeCell ref="A17:C17"/>
    <mergeCell ref="A18:C18"/>
    <mergeCell ref="A20:C20"/>
    <mergeCell ref="A23:C23"/>
    <mergeCell ref="A24:C24"/>
    <mergeCell ref="A10:C10"/>
    <mergeCell ref="A12:C12"/>
    <mergeCell ref="A3:C3"/>
    <mergeCell ref="I4:N4"/>
    <mergeCell ref="I5:N5"/>
    <mergeCell ref="I6:N6"/>
    <mergeCell ref="I7:N7"/>
    <mergeCell ref="A9:C9"/>
  </mergeCells>
  <pageMargins left="0.5" right="0.5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17E5-291F-46C6-88DF-886CC1A27395}">
  <dimension ref="A1:AM26"/>
  <sheetViews>
    <sheetView topLeftCell="Q1" workbookViewId="0">
      <selection activeCell="AD9" activeCellId="1" sqref="X9 AD9"/>
    </sheetView>
  </sheetViews>
  <sheetFormatPr defaultRowHeight="14.4" x14ac:dyDescent="0.3"/>
  <cols>
    <col min="1" max="1" width="11.33203125" bestFit="1" customWidth="1"/>
    <col min="2" max="4" width="16.6640625" customWidth="1"/>
    <col min="5" max="5" width="9.33203125" customWidth="1"/>
    <col min="6" max="6" width="16.6640625" customWidth="1"/>
    <col min="7" max="7" width="32.6640625" customWidth="1"/>
    <col min="8" max="8" width="48.6640625" style="2" customWidth="1"/>
    <col min="9" max="9" width="16.109375" style="2" customWidth="1"/>
    <col min="12" max="12" width="18.5546875" customWidth="1"/>
    <col min="13" max="14" width="13.6640625" customWidth="1"/>
    <col min="15" max="16" width="16" customWidth="1"/>
    <col min="17" max="17" width="11.44140625" customWidth="1"/>
    <col min="18" max="18" width="7.33203125" customWidth="1"/>
    <col min="19" max="19" width="9.33203125" customWidth="1"/>
    <col min="20" max="20" width="8.6640625" customWidth="1"/>
    <col min="21" max="21" width="9.33203125" customWidth="1"/>
    <col min="22" max="22" width="14.88671875" customWidth="1"/>
    <col min="23" max="23" width="9.88671875" customWidth="1"/>
    <col min="24" max="24" width="10.77734375" customWidth="1"/>
    <col min="25" max="26" width="9" customWidth="1"/>
    <col min="27" max="27" width="9.109375" customWidth="1"/>
    <col min="28" max="28" width="9.5546875" customWidth="1"/>
    <col min="29" max="29" width="9" customWidth="1"/>
    <col min="30" max="30" width="15.77734375" customWidth="1"/>
    <col min="31" max="31" width="13.109375" customWidth="1"/>
    <col min="32" max="32" width="12" customWidth="1"/>
    <col min="33" max="33" width="13.77734375" customWidth="1"/>
    <col min="34" max="34" width="13.21875" customWidth="1"/>
    <col min="35" max="35" width="13.6640625" customWidth="1"/>
    <col min="36" max="36" width="12.21875" customWidth="1"/>
    <col min="37" max="37" width="14.88671875" customWidth="1"/>
    <col min="38" max="38" width="14.21875" customWidth="1"/>
    <col min="39" max="39" width="19.6640625" customWidth="1"/>
  </cols>
  <sheetData>
    <row r="1" spans="1:39" s="10" customFormat="1" ht="57.6" x14ac:dyDescent="0.3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10</v>
      </c>
      <c r="J1" s="16" t="s">
        <v>8</v>
      </c>
      <c r="K1" s="16" t="s">
        <v>9</v>
      </c>
      <c r="L1" s="17" t="s">
        <v>40</v>
      </c>
      <c r="M1" s="17" t="s">
        <v>41</v>
      </c>
      <c r="N1" s="17" t="s">
        <v>30</v>
      </c>
      <c r="O1" s="17" t="s">
        <v>11</v>
      </c>
      <c r="P1" s="17" t="s">
        <v>42</v>
      </c>
      <c r="Q1" s="17" t="s">
        <v>14</v>
      </c>
      <c r="R1" s="17" t="s">
        <v>46</v>
      </c>
      <c r="S1" s="17" t="s">
        <v>31</v>
      </c>
      <c r="T1" s="17" t="s">
        <v>19</v>
      </c>
      <c r="U1" s="17" t="s">
        <v>20</v>
      </c>
      <c r="V1" s="17" t="s">
        <v>21</v>
      </c>
      <c r="W1" s="17" t="s">
        <v>55</v>
      </c>
      <c r="X1" s="17" t="s">
        <v>26</v>
      </c>
      <c r="Y1" s="17" t="s">
        <v>35</v>
      </c>
      <c r="Z1" s="17" t="s">
        <v>36</v>
      </c>
      <c r="AA1" s="17" t="s">
        <v>37</v>
      </c>
      <c r="AB1" s="17" t="s">
        <v>38</v>
      </c>
      <c r="AC1" s="17" t="s">
        <v>39</v>
      </c>
      <c r="AD1" s="17" t="s">
        <v>33</v>
      </c>
      <c r="AE1" s="17" t="s">
        <v>34</v>
      </c>
      <c r="AF1" s="17" t="s">
        <v>76</v>
      </c>
      <c r="AG1" s="17" t="s">
        <v>45</v>
      </c>
      <c r="AH1" s="17" t="s">
        <v>43</v>
      </c>
      <c r="AI1" s="17" t="s">
        <v>44</v>
      </c>
      <c r="AJ1" s="17" t="s">
        <v>27</v>
      </c>
      <c r="AK1" s="17" t="s">
        <v>28</v>
      </c>
      <c r="AL1" s="17" t="s">
        <v>32</v>
      </c>
      <c r="AM1" s="17" t="s">
        <v>29</v>
      </c>
    </row>
    <row r="2" spans="1:39" ht="15.9" hidden="1" customHeight="1" x14ac:dyDescent="0.3">
      <c r="A2" s="14" t="s">
        <v>74</v>
      </c>
      <c r="B2" s="8"/>
      <c r="C2" s="8"/>
      <c r="D2" s="8"/>
      <c r="E2" s="8"/>
      <c r="F2" s="8"/>
      <c r="G2" s="8"/>
      <c r="H2" s="18" t="s">
        <v>98</v>
      </c>
      <c r="I2" s="4">
        <v>2026</v>
      </c>
      <c r="J2" s="8"/>
      <c r="K2" s="8"/>
      <c r="L2" s="9">
        <v>8000</v>
      </c>
      <c r="M2" s="9">
        <v>2000</v>
      </c>
      <c r="N2" s="9">
        <v>10000</v>
      </c>
      <c r="O2" s="12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4.4" hidden="1" customHeight="1" x14ac:dyDescent="0.3">
      <c r="A3" s="14" t="s">
        <v>74</v>
      </c>
      <c r="B3" s="8"/>
      <c r="C3" s="8"/>
      <c r="D3" s="8"/>
      <c r="E3" s="8"/>
      <c r="F3" s="8"/>
      <c r="G3" s="8"/>
      <c r="H3" s="4" t="s">
        <v>56</v>
      </c>
      <c r="I3" s="4">
        <v>2027</v>
      </c>
      <c r="J3" s="8"/>
      <c r="K3" s="8"/>
      <c r="L3" s="9">
        <v>4800</v>
      </c>
      <c r="M3" s="9">
        <v>1200</v>
      </c>
      <c r="N3" s="9">
        <v>6000</v>
      </c>
      <c r="O3" s="1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idden="1" x14ac:dyDescent="0.3">
      <c r="A4" s="14" t="s">
        <v>74</v>
      </c>
      <c r="B4" s="8"/>
      <c r="C4" s="8"/>
      <c r="D4" s="8"/>
      <c r="E4" s="8"/>
      <c r="F4" s="8"/>
      <c r="G4" s="8"/>
      <c r="H4" s="4" t="s">
        <v>75</v>
      </c>
      <c r="I4" s="4">
        <v>2027</v>
      </c>
      <c r="J4" s="8"/>
      <c r="K4" s="8"/>
      <c r="L4" s="9">
        <v>16000</v>
      </c>
      <c r="M4" s="9">
        <v>4000</v>
      </c>
      <c r="N4" s="9">
        <v>20000</v>
      </c>
      <c r="O4" s="1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5.6" hidden="1" customHeight="1" x14ac:dyDescent="0.3">
      <c r="A5" s="14" t="s">
        <v>47</v>
      </c>
      <c r="B5" s="8" t="s">
        <v>57</v>
      </c>
      <c r="C5" s="8" t="s">
        <v>62</v>
      </c>
      <c r="D5" s="8" t="s">
        <v>63</v>
      </c>
      <c r="E5" s="8">
        <v>2.46</v>
      </c>
      <c r="F5" s="8" t="s">
        <v>64</v>
      </c>
      <c r="G5" s="8" t="s">
        <v>52</v>
      </c>
      <c r="H5" s="4" t="s">
        <v>53</v>
      </c>
      <c r="I5" s="4">
        <v>2027</v>
      </c>
      <c r="J5" s="8">
        <v>1</v>
      </c>
      <c r="K5" s="8">
        <v>5</v>
      </c>
      <c r="L5" s="9">
        <v>553500</v>
      </c>
      <c r="M5" s="9">
        <v>184500</v>
      </c>
      <c r="N5" s="9">
        <v>750000</v>
      </c>
      <c r="O5" s="12">
        <v>0.25</v>
      </c>
      <c r="P5" s="8" t="s">
        <v>54</v>
      </c>
      <c r="Q5" s="8">
        <v>4</v>
      </c>
      <c r="R5" s="8" t="s">
        <v>12</v>
      </c>
      <c r="S5" s="8" t="s">
        <v>17</v>
      </c>
      <c r="T5" s="20">
        <v>20</v>
      </c>
      <c r="U5" s="22">
        <v>3579</v>
      </c>
      <c r="V5" s="8" t="s">
        <v>24</v>
      </c>
      <c r="W5" s="8" t="s">
        <v>12</v>
      </c>
      <c r="X5" s="8">
        <v>40</v>
      </c>
      <c r="Y5" s="8">
        <v>1</v>
      </c>
      <c r="Z5" s="8">
        <v>4</v>
      </c>
      <c r="AA5" s="8">
        <v>0</v>
      </c>
      <c r="AB5" s="8">
        <v>0</v>
      </c>
      <c r="AC5" s="8">
        <v>0</v>
      </c>
      <c r="AD5" s="8">
        <v>2</v>
      </c>
      <c r="AE5" s="8" t="s">
        <v>12</v>
      </c>
      <c r="AF5" s="8" t="s">
        <v>12</v>
      </c>
      <c r="AG5" s="8" t="s">
        <v>12</v>
      </c>
      <c r="AH5" s="8" t="s">
        <v>12</v>
      </c>
      <c r="AI5" s="8" t="s">
        <v>12</v>
      </c>
      <c r="AJ5" s="8" t="s">
        <v>12</v>
      </c>
      <c r="AK5" s="8" t="s">
        <v>12</v>
      </c>
      <c r="AL5" s="8" t="s">
        <v>12</v>
      </c>
      <c r="AM5" s="8" t="s">
        <v>13</v>
      </c>
    </row>
    <row r="6" spans="1:39" ht="15.9" hidden="1" customHeight="1" x14ac:dyDescent="0.3">
      <c r="A6" s="14" t="s">
        <v>47</v>
      </c>
      <c r="B6" s="8" t="s">
        <v>57</v>
      </c>
      <c r="C6" s="8" t="s">
        <v>58</v>
      </c>
      <c r="D6" s="8" t="s">
        <v>59</v>
      </c>
      <c r="E6" s="8">
        <v>1.51</v>
      </c>
      <c r="F6" s="8" t="s">
        <v>60</v>
      </c>
      <c r="G6" s="8" t="s">
        <v>52</v>
      </c>
      <c r="H6" s="4" t="s">
        <v>61</v>
      </c>
      <c r="I6" s="4">
        <v>2027</v>
      </c>
      <c r="J6" s="8">
        <v>4</v>
      </c>
      <c r="K6" s="8">
        <v>5</v>
      </c>
      <c r="L6" s="9">
        <v>409250</v>
      </c>
      <c r="M6" s="9">
        <v>90750</v>
      </c>
      <c r="N6" s="9">
        <v>500000</v>
      </c>
      <c r="O6" s="12">
        <v>0.18149999999999999</v>
      </c>
      <c r="P6" s="8" t="s">
        <v>54</v>
      </c>
      <c r="Q6" s="8">
        <v>4</v>
      </c>
      <c r="R6" s="8" t="s">
        <v>12</v>
      </c>
      <c r="S6" s="8" t="s">
        <v>17</v>
      </c>
      <c r="T6" s="20">
        <v>20</v>
      </c>
      <c r="U6" s="22">
        <v>2183</v>
      </c>
      <c r="V6" s="8" t="s">
        <v>24</v>
      </c>
      <c r="W6" s="8" t="s">
        <v>12</v>
      </c>
      <c r="X6" s="8">
        <v>7</v>
      </c>
      <c r="Y6" s="8">
        <v>0</v>
      </c>
      <c r="Z6" s="8">
        <v>1</v>
      </c>
      <c r="AA6" s="8">
        <v>0</v>
      </c>
      <c r="AB6" s="8">
        <v>0</v>
      </c>
      <c r="AC6" s="8">
        <v>0</v>
      </c>
      <c r="AD6" s="8">
        <v>1</v>
      </c>
      <c r="AE6" s="8" t="s">
        <v>13</v>
      </c>
      <c r="AF6" s="8" t="s">
        <v>13</v>
      </c>
      <c r="AG6" s="8" t="s">
        <v>13</v>
      </c>
      <c r="AH6" s="8" t="s">
        <v>13</v>
      </c>
      <c r="AI6" s="8" t="s">
        <v>12</v>
      </c>
      <c r="AJ6" s="8" t="s">
        <v>12</v>
      </c>
      <c r="AK6" s="8" t="s">
        <v>12</v>
      </c>
      <c r="AL6" s="8" t="s">
        <v>13</v>
      </c>
      <c r="AM6" s="8" t="s">
        <v>12</v>
      </c>
    </row>
    <row r="7" spans="1:39" ht="15.9" hidden="1" customHeight="1" x14ac:dyDescent="0.3">
      <c r="A7" s="13" t="s">
        <v>47</v>
      </c>
      <c r="B7" s="5" t="s">
        <v>48</v>
      </c>
      <c r="C7" s="5" t="s">
        <v>49</v>
      </c>
      <c r="D7" s="5" t="s">
        <v>50</v>
      </c>
      <c r="E7" s="5">
        <v>3</v>
      </c>
      <c r="F7" s="5" t="s">
        <v>51</v>
      </c>
      <c r="G7" s="5" t="s">
        <v>52</v>
      </c>
      <c r="H7" s="6" t="s">
        <v>53</v>
      </c>
      <c r="I7" s="6">
        <v>2028</v>
      </c>
      <c r="J7" s="5">
        <v>2</v>
      </c>
      <c r="K7" s="5">
        <v>5</v>
      </c>
      <c r="L7" s="7">
        <v>553500</v>
      </c>
      <c r="M7" s="7">
        <v>269500</v>
      </c>
      <c r="N7" s="7">
        <v>850000</v>
      </c>
      <c r="O7" s="11">
        <v>0.35</v>
      </c>
      <c r="P7" s="5" t="s">
        <v>12</v>
      </c>
      <c r="Q7" s="19">
        <v>4</v>
      </c>
      <c r="R7" s="8" t="s">
        <v>12</v>
      </c>
      <c r="S7" s="8" t="s">
        <v>17</v>
      </c>
      <c r="T7" s="21">
        <v>20</v>
      </c>
      <c r="U7" s="22">
        <v>3541</v>
      </c>
      <c r="V7" s="1" t="s">
        <v>24</v>
      </c>
      <c r="W7" s="8" t="s">
        <v>12</v>
      </c>
      <c r="X7" s="8">
        <v>68</v>
      </c>
      <c r="Y7" s="8">
        <v>1</v>
      </c>
      <c r="Z7" s="8">
        <v>5</v>
      </c>
      <c r="AA7" s="8">
        <v>1</v>
      </c>
      <c r="AB7" s="8">
        <v>0</v>
      </c>
      <c r="AC7" s="8">
        <v>1</v>
      </c>
      <c r="AD7" s="8">
        <v>2</v>
      </c>
      <c r="AE7" s="8" t="s">
        <v>12</v>
      </c>
      <c r="AF7" s="8" t="s">
        <v>13</v>
      </c>
      <c r="AG7" s="8" t="s">
        <v>12</v>
      </c>
      <c r="AH7" s="8" t="s">
        <v>13</v>
      </c>
      <c r="AI7" s="8" t="s">
        <v>12</v>
      </c>
      <c r="AJ7" s="8" t="s">
        <v>12</v>
      </c>
      <c r="AK7" s="8" t="s">
        <v>12</v>
      </c>
      <c r="AL7" s="8" t="s">
        <v>12</v>
      </c>
      <c r="AM7" s="8" t="s">
        <v>13</v>
      </c>
    </row>
    <row r="8" spans="1:39" ht="15.9" hidden="1" customHeight="1" x14ac:dyDescent="0.3">
      <c r="A8" s="14" t="s">
        <v>65</v>
      </c>
      <c r="B8" s="8" t="s">
        <v>63</v>
      </c>
      <c r="C8" s="8" t="s">
        <v>66</v>
      </c>
      <c r="D8" s="8" t="s">
        <v>57</v>
      </c>
      <c r="E8" s="8">
        <v>2.0099999999999998</v>
      </c>
      <c r="F8" s="8" t="s">
        <v>67</v>
      </c>
      <c r="G8" s="8" t="s">
        <v>52</v>
      </c>
      <c r="H8" s="4" t="s">
        <v>68</v>
      </c>
      <c r="I8" s="4">
        <v>2028</v>
      </c>
      <c r="J8" s="8">
        <v>5</v>
      </c>
      <c r="K8" s="8">
        <v>5</v>
      </c>
      <c r="L8" s="9">
        <v>476997.24</v>
      </c>
      <c r="M8" s="9">
        <v>173002.76</v>
      </c>
      <c r="N8" s="9">
        <v>650000</v>
      </c>
      <c r="O8" s="12">
        <v>0.2661</v>
      </c>
      <c r="P8" s="8" t="s">
        <v>54</v>
      </c>
      <c r="Q8" s="8">
        <v>4</v>
      </c>
      <c r="R8" s="8" t="s">
        <v>12</v>
      </c>
      <c r="S8" s="8" t="s">
        <v>17</v>
      </c>
      <c r="T8" s="20">
        <v>20</v>
      </c>
      <c r="U8" s="22">
        <v>1821</v>
      </c>
      <c r="V8" s="8" t="s">
        <v>23</v>
      </c>
      <c r="W8" s="8" t="s">
        <v>12</v>
      </c>
      <c r="X8" s="8">
        <v>8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1</v>
      </c>
      <c r="AE8" s="8" t="s">
        <v>13</v>
      </c>
      <c r="AF8" s="8" t="s">
        <v>13</v>
      </c>
      <c r="AG8" s="8" t="s">
        <v>12</v>
      </c>
      <c r="AH8" s="8" t="s">
        <v>12</v>
      </c>
      <c r="AI8" s="8" t="s">
        <v>12</v>
      </c>
      <c r="AJ8" s="8" t="s">
        <v>12</v>
      </c>
      <c r="AK8" s="8" t="s">
        <v>12</v>
      </c>
      <c r="AL8" s="8" t="s">
        <v>12</v>
      </c>
      <c r="AM8" s="8" t="s">
        <v>13</v>
      </c>
    </row>
    <row r="9" spans="1:39" ht="15.9" customHeight="1" x14ac:dyDescent="0.3">
      <c r="A9" s="14" t="s">
        <v>65</v>
      </c>
      <c r="B9" s="8" t="s">
        <v>69</v>
      </c>
      <c r="C9" s="8" t="s">
        <v>70</v>
      </c>
      <c r="D9" s="8" t="s">
        <v>71</v>
      </c>
      <c r="E9" s="8">
        <v>2.58</v>
      </c>
      <c r="F9" s="8" t="s">
        <v>72</v>
      </c>
      <c r="G9" s="8" t="s">
        <v>52</v>
      </c>
      <c r="H9" s="4" t="s">
        <v>73</v>
      </c>
      <c r="I9" s="4">
        <v>2029</v>
      </c>
      <c r="J9" s="8">
        <v>3</v>
      </c>
      <c r="K9" s="8">
        <v>5</v>
      </c>
      <c r="L9" s="9">
        <v>712500</v>
      </c>
      <c r="M9" s="9">
        <v>237500</v>
      </c>
      <c r="N9" s="9">
        <v>950000</v>
      </c>
      <c r="O9" s="12">
        <v>0.25</v>
      </c>
      <c r="P9" s="8" t="s">
        <v>54</v>
      </c>
      <c r="Q9" s="8">
        <v>4</v>
      </c>
      <c r="R9" s="8" t="s">
        <v>12</v>
      </c>
      <c r="S9" s="8" t="s">
        <v>17</v>
      </c>
      <c r="T9" s="20">
        <v>20</v>
      </c>
      <c r="U9" s="22">
        <v>2831</v>
      </c>
      <c r="V9" s="8" t="s">
        <v>24</v>
      </c>
      <c r="W9" s="8" t="s">
        <v>12</v>
      </c>
      <c r="X9" s="8">
        <v>29</v>
      </c>
      <c r="Y9" s="8">
        <v>0</v>
      </c>
      <c r="Z9" s="8">
        <v>3</v>
      </c>
      <c r="AA9" s="8">
        <v>0</v>
      </c>
      <c r="AB9" s="8">
        <v>0</v>
      </c>
      <c r="AC9" s="8">
        <v>0</v>
      </c>
      <c r="AD9" s="8">
        <v>2</v>
      </c>
      <c r="AE9" s="8" t="s">
        <v>12</v>
      </c>
      <c r="AF9" s="8" t="s">
        <v>13</v>
      </c>
      <c r="AG9" s="8" t="s">
        <v>12</v>
      </c>
      <c r="AH9" s="8" t="s">
        <v>13</v>
      </c>
      <c r="AI9" s="8" t="s">
        <v>12</v>
      </c>
      <c r="AJ9" s="8" t="s">
        <v>12</v>
      </c>
      <c r="AK9" s="8" t="s">
        <v>12</v>
      </c>
      <c r="AL9" s="8" t="s">
        <v>12</v>
      </c>
      <c r="AM9" s="8" t="s">
        <v>13</v>
      </c>
    </row>
    <row r="10" spans="1:39" ht="15.9" customHeight="1" x14ac:dyDescent="0.3">
      <c r="L10" s="3"/>
      <c r="M10" s="3"/>
      <c r="N10" s="3"/>
    </row>
    <row r="11" spans="1:39" ht="15.9" customHeight="1" x14ac:dyDescent="0.3">
      <c r="L11" s="3"/>
      <c r="M11" s="3"/>
      <c r="N11" s="3"/>
    </row>
    <row r="12" spans="1:39" ht="15.9" customHeight="1" x14ac:dyDescent="0.3">
      <c r="L12" s="3"/>
      <c r="M12" s="3"/>
      <c r="N12" s="3"/>
    </row>
    <row r="13" spans="1:39" ht="15.9" customHeight="1" x14ac:dyDescent="0.3">
      <c r="L13" s="3"/>
      <c r="M13" s="3"/>
      <c r="N13" s="3"/>
    </row>
    <row r="14" spans="1:39" ht="15.9" customHeight="1" x14ac:dyDescent="0.3">
      <c r="L14" s="3"/>
      <c r="M14" s="3"/>
      <c r="N14" s="3"/>
    </row>
    <row r="15" spans="1:39" ht="15.9" customHeight="1" x14ac:dyDescent="0.3">
      <c r="L15" s="3"/>
      <c r="M15" s="3"/>
      <c r="N15" s="3"/>
    </row>
    <row r="16" spans="1:39" ht="15.9" customHeight="1" x14ac:dyDescent="0.3">
      <c r="L16" s="3"/>
      <c r="M16" s="3"/>
      <c r="N16" s="3"/>
    </row>
    <row r="17" spans="12:14" ht="15.9" customHeight="1" x14ac:dyDescent="0.3">
      <c r="L17" s="3"/>
      <c r="M17" s="3"/>
      <c r="N17" s="3"/>
    </row>
    <row r="18" spans="12:14" ht="15.9" customHeight="1" x14ac:dyDescent="0.3">
      <c r="L18" s="3"/>
      <c r="M18" s="3"/>
      <c r="N18" s="3"/>
    </row>
    <row r="19" spans="12:14" ht="15.9" customHeight="1" x14ac:dyDescent="0.3">
      <c r="L19" s="3"/>
      <c r="M19" s="3"/>
      <c r="N19" s="3"/>
    </row>
    <row r="20" spans="12:14" ht="15.9" customHeight="1" x14ac:dyDescent="0.3">
      <c r="L20" s="3"/>
      <c r="M20" s="3"/>
      <c r="N20" s="3"/>
    </row>
    <row r="21" spans="12:14" ht="15.9" customHeight="1" x14ac:dyDescent="0.3">
      <c r="L21" s="3"/>
      <c r="M21" s="3"/>
      <c r="N21" s="3"/>
    </row>
    <row r="22" spans="12:14" ht="15.9" customHeight="1" x14ac:dyDescent="0.3">
      <c r="L22" s="3"/>
      <c r="M22" s="3"/>
      <c r="N22" s="3"/>
    </row>
    <row r="23" spans="12:14" x14ac:dyDescent="0.3">
      <c r="L23" s="3"/>
      <c r="M23" s="3"/>
      <c r="N23" s="3"/>
    </row>
    <row r="24" spans="12:14" x14ac:dyDescent="0.3">
      <c r="L24" s="3"/>
      <c r="M24" s="3"/>
      <c r="N24" s="3"/>
    </row>
    <row r="25" spans="12:14" x14ac:dyDescent="0.3">
      <c r="L25" s="3"/>
      <c r="M25" s="3"/>
      <c r="N25" s="3"/>
    </row>
    <row r="26" spans="12:14" x14ac:dyDescent="0.3">
      <c r="L26" s="3"/>
      <c r="M26" s="3"/>
      <c r="N26" s="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176AC5-F51E-47D5-AC0B-136C1255A466}">
          <x14:formula1>
            <xm:f>Validations!$A$2:$A$3</xm:f>
          </x14:formula1>
          <xm:sqref>AH2:AI3 P2:P3 AK3:AL3 AJ2:AM2</xm:sqref>
        </x14:dataValidation>
        <x14:dataValidation type="list" allowBlank="1" showInputMessage="1" showErrorMessage="1" xr:uid="{5F277676-F06F-447A-87C0-34453EACEAEE}">
          <x14:formula1>
            <xm:f>Validations!$C$2:$C$5</xm:f>
          </x14:formula1>
          <xm:sqref>V2:V6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5606-C95C-4120-AA89-94665142E1F7}">
  <dimension ref="A1:C5"/>
  <sheetViews>
    <sheetView workbookViewId="0">
      <selection activeCell="B4" sqref="B4"/>
    </sheetView>
  </sheetViews>
  <sheetFormatPr defaultRowHeight="14.4" x14ac:dyDescent="0.3"/>
  <cols>
    <col min="2" max="3" width="14.44140625" bestFit="1" customWidth="1"/>
  </cols>
  <sheetData>
    <row r="1" spans="1:3" x14ac:dyDescent="0.3">
      <c r="B1" t="s">
        <v>15</v>
      </c>
      <c r="C1" t="s">
        <v>21</v>
      </c>
    </row>
    <row r="2" spans="1:3" x14ac:dyDescent="0.3">
      <c r="A2" t="s">
        <v>12</v>
      </c>
      <c r="B2" t="s">
        <v>16</v>
      </c>
      <c r="C2" t="s">
        <v>22</v>
      </c>
    </row>
    <row r="3" spans="1:3" x14ac:dyDescent="0.3">
      <c r="A3" t="s">
        <v>13</v>
      </c>
      <c r="B3" t="s">
        <v>17</v>
      </c>
      <c r="C3" t="s">
        <v>23</v>
      </c>
    </row>
    <row r="4" spans="1:3" x14ac:dyDescent="0.3">
      <c r="B4" t="s">
        <v>18</v>
      </c>
      <c r="C4" t="s">
        <v>24</v>
      </c>
    </row>
    <row r="5" spans="1:3" x14ac:dyDescent="0.3">
      <c r="C5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c79b83-8701-43ef-ad3b-aa392f1d7d1b">
      <Terms xmlns="http://schemas.microsoft.com/office/infopath/2007/PartnerControls"/>
    </lcf76f155ced4ddcb4097134ff3c332f>
    <TaxCatchAll xmlns="ce121751-d662-406d-bd13-f384e13bea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8E524608D364388E9FC2AED6CB52C" ma:contentTypeVersion="15" ma:contentTypeDescription="Create a new document." ma:contentTypeScope="" ma:versionID="906340a280ac3c2e5da337a2fa26de5d">
  <xsd:schema xmlns:xsd="http://www.w3.org/2001/XMLSchema" xmlns:xs="http://www.w3.org/2001/XMLSchema" xmlns:p="http://schemas.microsoft.com/office/2006/metadata/properties" xmlns:ns2="a2c79b83-8701-43ef-ad3b-aa392f1d7d1b" xmlns:ns3="ce121751-d662-406d-bd13-f384e13bea49" targetNamespace="http://schemas.microsoft.com/office/2006/metadata/properties" ma:root="true" ma:fieldsID="b5c5bef572a8becbe80a32638edc26d9" ns2:_="" ns3:_="">
    <xsd:import namespace="a2c79b83-8701-43ef-ad3b-aa392f1d7d1b"/>
    <xsd:import namespace="ce121751-d662-406d-bd13-f384e13bea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79b83-8701-43ef-ad3b-aa392f1d7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a74da5-2f15-4952-8d77-b9b0fe320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21751-d662-406d-bd13-f384e13bea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45b1026-70eb-4a68-a727-ae6e50134d29}" ma:internalName="TaxCatchAll" ma:showField="CatchAllData" ma:web="ce121751-d662-406d-bd13-f384e13bea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9E128-6B81-4005-99B9-BB45952E9C20}">
  <ds:schemaRefs>
    <ds:schemaRef ds:uri="http://schemas.microsoft.com/office/2006/metadata/properties"/>
    <ds:schemaRef ds:uri="http://schemas.microsoft.com/office/infopath/2007/PartnerControls"/>
    <ds:schemaRef ds:uri="a2c79b83-8701-43ef-ad3b-aa392f1d7d1b"/>
    <ds:schemaRef ds:uri="ce121751-d662-406d-bd13-f384e13bea49"/>
  </ds:schemaRefs>
</ds:datastoreItem>
</file>

<file path=customXml/itemProps2.xml><?xml version="1.0" encoding="utf-8"?>
<ds:datastoreItem xmlns:ds="http://schemas.openxmlformats.org/officeDocument/2006/customXml" ds:itemID="{7055A422-B818-4FC5-B040-7366181490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E83E9-5DFF-4495-AD6F-ADB62084F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79b83-8701-43ef-ad3b-aa392f1d7d1b"/>
    <ds:schemaRef ds:uri="ce121751-d662-406d-bd13-f384e13bea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Formatted List</vt:lpstr>
      <vt:lpstr>Complete List</vt:lpstr>
      <vt:lpstr>Validations</vt:lpstr>
      <vt:lpstr>'Formatted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Kovnat</dc:creator>
  <cp:lastModifiedBy>Brandon Kovnat</cp:lastModifiedBy>
  <cp:lastPrinted>2024-12-03T21:44:45Z</cp:lastPrinted>
  <dcterms:created xsi:type="dcterms:W3CDTF">2024-09-13T18:15:55Z</dcterms:created>
  <dcterms:modified xsi:type="dcterms:W3CDTF">2024-12-03T21:44:47Z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0x0101005C58E524608D364388E9FC2AED6CB52C</vt:lpwstr>
  </property>
  <property fmtid="{D5CDD505-2E9C-101B-9397-08002B2CF9AE}" pid="3" name="MediaServiceImageTags">
    <vt:lpwstr/>
  </property>
</Properties>
</file>